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521" windowWidth="10410" windowHeight="10890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<sst xmlns="http://schemas.openxmlformats.org/spreadsheetml/2006/main" count="159" uniqueCount="159">
  <si>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</si>
  <si>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</si>
  <si>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</si>
  <si>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</si>
  <si>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</si>
  <si>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</si>
  <si>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</si>
  <si>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</si>
  <si>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</si>
  <si>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</si>
  <si>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</si>
  <si>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</si>
  <si>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</si>
  <si>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</si>
  <si>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</si>
  <si>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</si>
  <si>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</si>
  <si>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</si>
  <si>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</si>
  <si>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</si>
  <si>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</si>
  <si>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</si>
  <si>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</si>
  <si>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</si>
  <si>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</si>
  <si>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</si>
  <si>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</si>
  <si>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</si>
  <si>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</si>
  <si>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</si>
  <si>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</si>
  <si>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</si>
  <si>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</si>
  <si>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</si>
  <si>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</si>
  <si>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</si>
  <si>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</si>
  <si>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</si>
  <si>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</si>
  <si>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</si>
  <si>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</si>
  <si>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</si>
  <si>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</si>
  <si>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</si>
  <si>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</si>
  <si>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</si>
  <si>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</si>
  <si>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</si>
  <si>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</si>
  <si>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</si>
  <si>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</si>
  <si>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</si>
  <si>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</si>
  <si>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</si>
  <si>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</si>
  <si>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</si>
  <si>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</si>
  <si>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</si>
  <si>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</si>
  <si>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</si>
  <si>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</si>
  <si>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</si>
  <si>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</si>
  <si>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</si>
  <si>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</si>
  <si>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</si>
  <si>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</si>
  <si>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</si>
  <si>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</si>
  <si>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</si>
  <si>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</si>
  <si>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</si>
  <si>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</si>
  <si>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</si>
  <si>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</si>
  <si>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</si>
  <si>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</si>
  <si>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</si>
  <si>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</si>
  <si>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</si>
  <si>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</si>
  <si>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</si>
  <si>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</si>
  <si>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</si>
  <si>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</si>
  <si>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</si>
  <si>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</si>
  <si>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</si>
  <si>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</si>
  <si>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</si>
  <si>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</si>
  <si>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</si>
  <si>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</si>
  <si>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</si>
  <si>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</si>
  <si>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</si>
  <si>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</si>
  <si>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</si>
  <si>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</si>
  <si>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</si>
  <si>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</si>
  <si>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</si>
  <si>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</si>
  <si>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</si>
  <si>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</si>
  <si>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</si>
  <si>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</si>
  <si>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</si>
  <si>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</si>
  <si>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</si>
  <si>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</si>
  <si>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</si>
  <si>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</si>
  <si>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</si>
  <si>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</si>
  <si>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</si>
  <si>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</si>
  <si>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</si>
  <si>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</si>
  <si>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</si>
  <si>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</si>
  <si>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</si>
  <si>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</si>
  <si>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</si>
  <si>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</si>
  <si>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</si>
  <si>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</si>
  <si>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</si>
  <si>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</si>
  <si>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</si>
  <si>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</si>
  <si>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</si>
  <si>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</si>
  <si>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</si>
  <si>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</si>
  <si>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</si>
  <si>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</si>
  <si>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</si>
  <si>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</si>
  <si>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</si>
  <si>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</si>
  <si>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</si>
  <si>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</si>
  <si>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</si>
  <si>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</si>
  <si>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</si>
  <si>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</si>
  <si>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</si>
  <si>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</si>
  <si>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</si>
  <si>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</si>
  <si>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</si>
  <si>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</si>
  <si>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</si>
  <si>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</si>
  <si>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</si>
  <si>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Утверждено на 2018 год</t>
  </si>
  <si>
    <t>Сведения об исполнении республиканского бюджета Республики Алтай за 1 полугодие 2018 года по доходам в разрезе видов доходов  в сравнении с запланированными значениями на 2018 год</t>
  </si>
  <si>
    <t>Исполнено на 01.07.2018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</si>
</sst>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46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187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20" customWidth="1"/>
    <col min="6" max="6" width="14.421875" style="20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22" t="s">
        <v>157</v>
      </c>
      <c r="B1" s="23"/>
      <c r="C1" s="23"/>
      <c r="D1" s="23"/>
      <c r="E1" s="23"/>
      <c r="F1" s="23"/>
    </row>
    <row r="3" spans="2:6" ht="15.75">
      <c r="B3" s="2"/>
      <c r="D3" s="20"/>
      <c r="F3" s="4" t="s">
        <v>115</v>
      </c>
    </row>
    <row r="4" spans="1:6" s="2" customFormat="1" ht="31.5" customHeight="1">
      <c r="A4" s="24" t="s">
        <v>116</v>
      </c>
      <c r="B4" s="26" t="s">
        <v>117</v>
      </c>
      <c r="C4" s="28" t="s">
        <v>156</v>
      </c>
      <c r="D4" s="28" t="s">
        <v>158</v>
      </c>
      <c r="E4" s="30" t="s">
        <v>118</v>
      </c>
      <c r="F4" s="31"/>
    </row>
    <row r="5" spans="1:6" s="2" customFormat="1" ht="47.25">
      <c r="A5" s="25"/>
      <c r="B5" s="27"/>
      <c r="C5" s="29"/>
      <c r="D5" s="29"/>
      <c r="E5" s="9" t="s">
        <v>119</v>
      </c>
      <c r="F5" s="5" t="s">
        <v>120</v>
      </c>
    </row>
    <row r="6" spans="1:6" ht="15.75">
      <c r="A6" s="18" t="s">
        <v>0</v>
      </c>
      <c r="B6" s="5" t="s">
        <v>1</v>
      </c>
      <c r="C6" s="14">
        <f>C7+C60</f>
        <v>18338377.5</v>
      </c>
      <c r="D6" s="14">
        <f>D7+D60</f>
        <v>9230224</v>
      </c>
      <c r="E6" s="14">
        <f>D6-C6</f>
        <v>-9108153.5</v>
      </c>
      <c r="F6" s="14">
        <f>D6/C6*100</f>
        <v>50.33282797237651</v>
      </c>
    </row>
    <row r="7" spans="1:6" s="7" customFormat="1" ht="31.5">
      <c r="A7" s="10" t="s">
        <v>2</v>
      </c>
      <c r="B7" s="6" t="s">
        <v>3</v>
      </c>
      <c r="C7" s="15">
        <f>C8+C25</f>
        <v>3641066.9</v>
      </c>
      <c r="D7" s="15">
        <f>D8+D25</f>
        <v>1805580.4</v>
      </c>
      <c r="E7" s="15">
        <f aca="true" t="shared" si="0" ref="E7:E80">D7-C7</f>
        <v>-1835486.5</v>
      </c>
      <c r="F7" s="15">
        <f aca="true" t="shared" si="1" ref="F7:F80">D7/C7*100</f>
        <v>49.58932229451757</v>
      </c>
    </row>
    <row r="8" spans="1:6" s="7" customFormat="1" ht="15.75">
      <c r="A8" s="10" t="s">
        <v>4</v>
      </c>
      <c r="B8" s="6"/>
      <c r="C8" s="15">
        <f>C9+C12+C14+C16+C19+C21+C24</f>
        <v>3424210.6</v>
      </c>
      <c r="D8" s="15">
        <f>D9+D12+D14+D16+D19+D21+D24</f>
        <v>1705357.7</v>
      </c>
      <c r="E8" s="15">
        <f t="shared" si="0"/>
        <v>-1718852.9000000001</v>
      </c>
      <c r="F8" s="15">
        <f t="shared" si="1"/>
        <v>49.80294436329354</v>
      </c>
    </row>
    <row r="9" spans="1:6" ht="15.75">
      <c r="A9" s="11" t="s">
        <v>5</v>
      </c>
      <c r="B9" s="5" t="s">
        <v>6</v>
      </c>
      <c r="C9" s="14">
        <f>C10+C11</f>
        <v>2430590.2</v>
      </c>
      <c r="D9" s="14">
        <f>D10+D11</f>
        <v>1271023.8</v>
      </c>
      <c r="E9" s="14">
        <f t="shared" si="0"/>
        <v>-1159566.4000000001</v>
      </c>
      <c r="F9" s="14">
        <f t="shared" si="1"/>
        <v>52.29280526186603</v>
      </c>
    </row>
    <row r="10" spans="1:6" ht="15.75">
      <c r="A10" s="11" t="s">
        <v>7</v>
      </c>
      <c r="B10" s="5" t="s">
        <v>8</v>
      </c>
      <c r="C10" s="14">
        <v>956785.4</v>
      </c>
      <c r="D10" s="14">
        <v>581104.9</v>
      </c>
      <c r="E10" s="14">
        <f t="shared" si="0"/>
        <v>-375680.5</v>
      </c>
      <c r="F10" s="14">
        <f t="shared" si="1"/>
        <v>60.73513454532229</v>
      </c>
    </row>
    <row r="11" spans="1:6" ht="15.75">
      <c r="A11" s="11" t="s">
        <v>9</v>
      </c>
      <c r="B11" s="5" t="s">
        <v>10</v>
      </c>
      <c r="C11" s="14">
        <v>1473804.8</v>
      </c>
      <c r="D11" s="14">
        <v>689918.9</v>
      </c>
      <c r="E11" s="14">
        <f t="shared" si="0"/>
        <v>-783885.9</v>
      </c>
      <c r="F11" s="14">
        <f t="shared" si="1"/>
        <v>46.81209479030059</v>
      </c>
    </row>
    <row r="12" spans="1:6" ht="63">
      <c r="A12" s="11" t="s">
        <v>11</v>
      </c>
      <c r="B12" s="5" t="s">
        <v>12</v>
      </c>
      <c r="C12" s="14">
        <f>C13</f>
        <v>698647.5</v>
      </c>
      <c r="D12" s="14">
        <f>D13</f>
        <v>319254.1</v>
      </c>
      <c r="E12" s="14">
        <f t="shared" si="0"/>
        <v>-379393.4</v>
      </c>
      <c r="F12" s="14">
        <f t="shared" si="1"/>
        <v>45.69601980970375</v>
      </c>
    </row>
    <row r="13" spans="1:6" ht="47.25">
      <c r="A13" s="11" t="s">
        <v>13</v>
      </c>
      <c r="B13" s="5" t="s">
        <v>14</v>
      </c>
      <c r="C13" s="14">
        <v>698647.5</v>
      </c>
      <c r="D13" s="14">
        <v>319254.1</v>
      </c>
      <c r="E13" s="14">
        <f t="shared" si="0"/>
        <v>-379393.4</v>
      </c>
      <c r="F13" s="14">
        <f t="shared" si="1"/>
        <v>45.69601980970375</v>
      </c>
    </row>
    <row r="14" spans="1:6" ht="19.5" customHeight="1">
      <c r="A14" s="11" t="s">
        <v>15</v>
      </c>
      <c r="B14" s="5" t="s">
        <v>16</v>
      </c>
      <c r="C14" s="14">
        <f>C15</f>
        <v>0</v>
      </c>
      <c r="D14" s="14">
        <f>D15</f>
        <v>1.4</v>
      </c>
      <c r="E14" s="14">
        <f t="shared" si="0"/>
        <v>1.4</v>
      </c>
      <c r="F14" s="14"/>
    </row>
    <row r="15" spans="1:6" ht="15" customHeight="1">
      <c r="A15" s="11" t="s">
        <v>17</v>
      </c>
      <c r="B15" s="5" t="s">
        <v>18</v>
      </c>
      <c r="C15" s="14">
        <v>0</v>
      </c>
      <c r="D15" s="14">
        <v>1.4</v>
      </c>
      <c r="E15" s="14">
        <f t="shared" si="0"/>
        <v>1.4</v>
      </c>
      <c r="F15" s="14"/>
    </row>
    <row r="16" spans="1:6" ht="15.75">
      <c r="A16" s="11" t="s">
        <v>19</v>
      </c>
      <c r="B16" s="5" t="s">
        <v>20</v>
      </c>
      <c r="C16" s="14">
        <f>C17+C18</f>
        <v>268617.6</v>
      </c>
      <c r="D16" s="14">
        <f>D17+D18</f>
        <v>101738</v>
      </c>
      <c r="E16" s="14">
        <f t="shared" si="0"/>
        <v>-166879.59999999998</v>
      </c>
      <c r="F16" s="14">
        <f t="shared" si="1"/>
        <v>37.87465899479409</v>
      </c>
    </row>
    <row r="17" spans="1:6" ht="15.75">
      <c r="A17" s="11" t="s">
        <v>21</v>
      </c>
      <c r="B17" s="5" t="s">
        <v>22</v>
      </c>
      <c r="C17" s="14">
        <v>151336.6</v>
      </c>
      <c r="D17" s="14">
        <v>77481.1</v>
      </c>
      <c r="E17" s="14">
        <f t="shared" si="0"/>
        <v>-73855.5</v>
      </c>
      <c r="F17" s="14">
        <f t="shared" si="1"/>
        <v>51.19785960567371</v>
      </c>
    </row>
    <row r="18" spans="1:6" ht="15.75">
      <c r="A18" s="11" t="s">
        <v>23</v>
      </c>
      <c r="B18" s="5" t="s">
        <v>24</v>
      </c>
      <c r="C18" s="14">
        <v>117281</v>
      </c>
      <c r="D18" s="14">
        <v>24256.9</v>
      </c>
      <c r="E18" s="14">
        <f t="shared" si="0"/>
        <v>-93024.1</v>
      </c>
      <c r="F18" s="14">
        <f t="shared" si="1"/>
        <v>20.682719281042967</v>
      </c>
    </row>
    <row r="19" spans="1:6" ht="63">
      <c r="A19" s="11" t="s">
        <v>25</v>
      </c>
      <c r="B19" s="5" t="s">
        <v>26</v>
      </c>
      <c r="C19" s="14">
        <f>C20</f>
        <v>4</v>
      </c>
      <c r="D19" s="14">
        <f>D20</f>
        <v>0.6</v>
      </c>
      <c r="E19" s="14">
        <f t="shared" si="0"/>
        <v>-3.4</v>
      </c>
      <c r="F19" s="14">
        <f t="shared" si="1"/>
        <v>15</v>
      </c>
    </row>
    <row r="20" spans="1:6" ht="63">
      <c r="A20" s="11" t="s">
        <v>27</v>
      </c>
      <c r="B20" s="5" t="s">
        <v>28</v>
      </c>
      <c r="C20" s="14">
        <v>4</v>
      </c>
      <c r="D20" s="14">
        <v>0.6</v>
      </c>
      <c r="E20" s="14">
        <f t="shared" si="0"/>
        <v>-3.4</v>
      </c>
      <c r="F20" s="14">
        <f t="shared" si="1"/>
        <v>15</v>
      </c>
    </row>
    <row r="21" spans="1:6" ht="15.75">
      <c r="A21" s="11" t="s">
        <v>29</v>
      </c>
      <c r="B21" s="5" t="s">
        <v>30</v>
      </c>
      <c r="C21" s="14">
        <f>C22+C23</f>
        <v>26351.3</v>
      </c>
      <c r="D21" s="14">
        <f>D22+D23</f>
        <v>13338.5</v>
      </c>
      <c r="E21" s="14">
        <f t="shared" si="0"/>
        <v>-13012.8</v>
      </c>
      <c r="F21" s="14">
        <f t="shared" si="1"/>
        <v>50.61799607609492</v>
      </c>
    </row>
    <row r="22" spans="1:6" ht="141.75">
      <c r="A22" s="11" t="s">
        <v>154</v>
      </c>
      <c r="B22" s="8" t="s">
        <v>155</v>
      </c>
      <c r="C22" s="14">
        <v>1132.5</v>
      </c>
      <c r="D22" s="14">
        <v>617.5</v>
      </c>
      <c r="E22" s="14">
        <f>D22-C22</f>
        <v>-515</v>
      </c>
      <c r="F22" s="14">
        <f t="shared" si="1"/>
        <v>54.52538631346579</v>
      </c>
    </row>
    <row r="23" spans="1:6" ht="63">
      <c r="A23" s="11" t="s">
        <v>31</v>
      </c>
      <c r="B23" s="5" t="s">
        <v>32</v>
      </c>
      <c r="C23" s="14">
        <v>25218.8</v>
      </c>
      <c r="D23" s="14">
        <v>12721</v>
      </c>
      <c r="E23" s="14">
        <f t="shared" si="0"/>
        <v>-12497.8</v>
      </c>
      <c r="F23" s="14">
        <f t="shared" si="1"/>
        <v>50.44252700366394</v>
      </c>
    </row>
    <row r="24" spans="1:6" ht="66" customHeight="1">
      <c r="A24" s="11" t="s">
        <v>33</v>
      </c>
      <c r="B24" s="5" t="s">
        <v>34</v>
      </c>
      <c r="C24" s="14">
        <v>0</v>
      </c>
      <c r="D24" s="14">
        <v>1.3</v>
      </c>
      <c r="E24" s="14">
        <f t="shared" si="0"/>
        <v>1.3</v>
      </c>
      <c r="F24" s="14"/>
    </row>
    <row r="25" spans="1:6" ht="15.75">
      <c r="A25" s="10" t="s">
        <v>35</v>
      </c>
      <c r="B25" s="6"/>
      <c r="C25" s="15">
        <f>C26+C32+C36+C39+C42+C44+C57</f>
        <v>216856.30000000002</v>
      </c>
      <c r="D25" s="15">
        <f>D26+D32+D36+D39+D42+D44+D57+0.1</f>
        <v>100222.7</v>
      </c>
      <c r="E25" s="15">
        <f t="shared" si="0"/>
        <v>-116633.60000000002</v>
      </c>
      <c r="F25" s="15">
        <f t="shared" si="1"/>
        <v>46.21618094563081</v>
      </c>
    </row>
    <row r="26" spans="1:6" ht="78.75">
      <c r="A26" s="11" t="s">
        <v>36</v>
      </c>
      <c r="B26" s="5" t="s">
        <v>37</v>
      </c>
      <c r="C26" s="14">
        <f>C27+C28+C29+C30+C31</f>
        <v>12995.999999999998</v>
      </c>
      <c r="D26" s="14">
        <f>D27+D28+D29+D30+D31</f>
        <v>7751.1</v>
      </c>
      <c r="E26" s="14">
        <f t="shared" si="0"/>
        <v>-5244.899999999998</v>
      </c>
      <c r="F26" s="14">
        <f t="shared" si="1"/>
        <v>59.64219759926132</v>
      </c>
    </row>
    <row r="27" spans="1:6" ht="141.75" hidden="1">
      <c r="A27" s="11" t="s">
        <v>140</v>
      </c>
      <c r="B27" s="8" t="s">
        <v>139</v>
      </c>
      <c r="C27" s="14">
        <v>0</v>
      </c>
      <c r="D27" s="14">
        <v>0</v>
      </c>
      <c r="E27" s="14">
        <f>D27-C27</f>
        <v>0</v>
      </c>
      <c r="F27" s="14"/>
    </row>
    <row r="28" spans="1:6" ht="47.25">
      <c r="A28" s="11" t="s">
        <v>38</v>
      </c>
      <c r="B28" s="5" t="s">
        <v>39</v>
      </c>
      <c r="C28" s="14">
        <v>598.8</v>
      </c>
      <c r="D28" s="14">
        <v>108.6</v>
      </c>
      <c r="E28" s="14">
        <f t="shared" si="0"/>
        <v>-490.19999999999993</v>
      </c>
      <c r="F28" s="14">
        <f t="shared" si="1"/>
        <v>18.136272545090183</v>
      </c>
    </row>
    <row r="29" spans="1:6" ht="173.25">
      <c r="A29" s="11" t="s">
        <v>40</v>
      </c>
      <c r="B29" s="5" t="s">
        <v>41</v>
      </c>
      <c r="C29" s="14">
        <v>10421.9</v>
      </c>
      <c r="D29" s="14">
        <v>6697.1</v>
      </c>
      <c r="E29" s="14">
        <f t="shared" si="0"/>
        <v>-3724.7999999999993</v>
      </c>
      <c r="F29" s="14">
        <f t="shared" si="1"/>
        <v>64.2598758383788</v>
      </c>
    </row>
    <row r="30" spans="1:6" ht="78.75">
      <c r="A30" s="13" t="s">
        <v>152</v>
      </c>
      <c r="B30" s="21" t="s">
        <v>153</v>
      </c>
      <c r="C30" s="14">
        <v>0</v>
      </c>
      <c r="D30" s="14">
        <v>1.4</v>
      </c>
      <c r="E30" s="14">
        <f>D30-C30</f>
        <v>1.4</v>
      </c>
      <c r="F30" s="14"/>
    </row>
    <row r="31" spans="1:6" ht="157.5">
      <c r="A31" s="11" t="s">
        <v>42</v>
      </c>
      <c r="B31" s="5" t="s">
        <v>43</v>
      </c>
      <c r="C31" s="14">
        <v>1975.3</v>
      </c>
      <c r="D31" s="14">
        <v>944</v>
      </c>
      <c r="E31" s="14">
        <f t="shared" si="0"/>
        <v>-1031.3</v>
      </c>
      <c r="F31" s="14">
        <f t="shared" si="1"/>
        <v>47.790209082164736</v>
      </c>
    </row>
    <row r="32" spans="1:6" ht="31.5">
      <c r="A32" s="11" t="s">
        <v>44</v>
      </c>
      <c r="B32" s="5" t="s">
        <v>45</v>
      </c>
      <c r="C32" s="14">
        <f>C33+C34+C35</f>
        <v>27063.699999999997</v>
      </c>
      <c r="D32" s="14">
        <f>D33+D34+D35</f>
        <v>21596.1</v>
      </c>
      <c r="E32" s="14">
        <f t="shared" si="0"/>
        <v>-5467.5999999999985</v>
      </c>
      <c r="F32" s="14">
        <f t="shared" si="1"/>
        <v>79.79729305305631</v>
      </c>
    </row>
    <row r="33" spans="1:6" ht="31.5">
      <c r="A33" s="11" t="s">
        <v>46</v>
      </c>
      <c r="B33" s="5" t="s">
        <v>47</v>
      </c>
      <c r="C33" s="14">
        <v>4308.3</v>
      </c>
      <c r="D33" s="14">
        <v>3073.6</v>
      </c>
      <c r="E33" s="14">
        <f t="shared" si="0"/>
        <v>-1234.7000000000003</v>
      </c>
      <c r="F33" s="14">
        <f t="shared" si="1"/>
        <v>71.34136434324444</v>
      </c>
    </row>
    <row r="34" spans="1:6" ht="15.75">
      <c r="A34" s="11" t="s">
        <v>48</v>
      </c>
      <c r="B34" s="5" t="s">
        <v>49</v>
      </c>
      <c r="C34" s="14">
        <v>601.3</v>
      </c>
      <c r="D34" s="14">
        <v>1863.3</v>
      </c>
      <c r="E34" s="14">
        <f t="shared" si="0"/>
        <v>1262</v>
      </c>
      <c r="F34" s="14">
        <f t="shared" si="1"/>
        <v>309.87859637452186</v>
      </c>
    </row>
    <row r="35" spans="1:6" ht="15.75">
      <c r="A35" s="11" t="s">
        <v>50</v>
      </c>
      <c r="B35" s="5" t="s">
        <v>51</v>
      </c>
      <c r="C35" s="14">
        <v>22154.1</v>
      </c>
      <c r="D35" s="14">
        <v>16659.2</v>
      </c>
      <c r="E35" s="14">
        <f t="shared" si="0"/>
        <v>-5494.899999999998</v>
      </c>
      <c r="F35" s="14">
        <f t="shared" si="1"/>
        <v>75.19691614644695</v>
      </c>
    </row>
    <row r="36" spans="1:6" ht="63">
      <c r="A36" s="11" t="s">
        <v>52</v>
      </c>
      <c r="B36" s="5" t="s">
        <v>53</v>
      </c>
      <c r="C36" s="14">
        <f>C37+C38</f>
        <v>8735.3</v>
      </c>
      <c r="D36" s="14">
        <f>D37+D38</f>
        <v>4488.3</v>
      </c>
      <c r="E36" s="14">
        <f t="shared" si="0"/>
        <v>-4246.999999999999</v>
      </c>
      <c r="F36" s="14">
        <f t="shared" si="1"/>
        <v>51.38117752109258</v>
      </c>
    </row>
    <row r="37" spans="1:6" ht="31.5">
      <c r="A37" s="11" t="s">
        <v>54</v>
      </c>
      <c r="B37" s="5" t="s">
        <v>55</v>
      </c>
      <c r="C37" s="14">
        <v>3893.4</v>
      </c>
      <c r="D37" s="14">
        <v>1915.8</v>
      </c>
      <c r="E37" s="14">
        <f t="shared" si="0"/>
        <v>-1977.6000000000001</v>
      </c>
      <c r="F37" s="14">
        <f t="shared" si="1"/>
        <v>49.2063492063492</v>
      </c>
    </row>
    <row r="38" spans="1:6" ht="31.5">
      <c r="A38" s="11" t="s">
        <v>56</v>
      </c>
      <c r="B38" s="5" t="s">
        <v>57</v>
      </c>
      <c r="C38" s="14">
        <v>4841.9</v>
      </c>
      <c r="D38" s="14">
        <v>2572.5</v>
      </c>
      <c r="E38" s="14">
        <f t="shared" si="0"/>
        <v>-2269.3999999999996</v>
      </c>
      <c r="F38" s="14">
        <f t="shared" si="1"/>
        <v>53.12996964001735</v>
      </c>
    </row>
    <row r="39" spans="1:6" ht="47.25">
      <c r="A39" s="11" t="s">
        <v>58</v>
      </c>
      <c r="B39" s="5" t="s">
        <v>59</v>
      </c>
      <c r="C39" s="14">
        <f>SUM(C40:C41)</f>
        <v>0</v>
      </c>
      <c r="D39" s="14">
        <f>SUM(D40:D41)</f>
        <v>268.7</v>
      </c>
      <c r="E39" s="14">
        <f t="shared" si="0"/>
        <v>268.7</v>
      </c>
      <c r="F39" s="14"/>
    </row>
    <row r="40" spans="1:6" ht="157.5" hidden="1">
      <c r="A40" s="12" t="s">
        <v>137</v>
      </c>
      <c r="B40" s="16" t="s">
        <v>138</v>
      </c>
      <c r="C40" s="14">
        <v>0</v>
      </c>
      <c r="D40" s="14">
        <v>0</v>
      </c>
      <c r="E40" s="14">
        <f>D40-C40</f>
        <v>0</v>
      </c>
      <c r="F40" s="14"/>
    </row>
    <row r="41" spans="1:6" ht="63">
      <c r="A41" s="11" t="s">
        <v>60</v>
      </c>
      <c r="B41" s="5" t="s">
        <v>61</v>
      </c>
      <c r="C41" s="14">
        <v>0</v>
      </c>
      <c r="D41" s="14">
        <v>268.7</v>
      </c>
      <c r="E41" s="14">
        <f t="shared" si="0"/>
        <v>268.7</v>
      </c>
      <c r="F41" s="14"/>
    </row>
    <row r="42" spans="1:6" ht="31.5">
      <c r="A42" s="11" t="s">
        <v>62</v>
      </c>
      <c r="B42" s="5" t="s">
        <v>63</v>
      </c>
      <c r="C42" s="14">
        <f>C43</f>
        <v>200</v>
      </c>
      <c r="D42" s="14">
        <f>D43</f>
        <v>40</v>
      </c>
      <c r="E42" s="14">
        <f t="shared" si="0"/>
        <v>-160</v>
      </c>
      <c r="F42" s="14">
        <f t="shared" si="1"/>
        <v>20</v>
      </c>
    </row>
    <row r="43" spans="1:6" ht="62.25" customHeight="1">
      <c r="A43" s="11" t="s">
        <v>64</v>
      </c>
      <c r="B43" s="5" t="s">
        <v>65</v>
      </c>
      <c r="C43" s="14">
        <v>200</v>
      </c>
      <c r="D43" s="14">
        <v>40</v>
      </c>
      <c r="E43" s="14">
        <f t="shared" si="0"/>
        <v>-160</v>
      </c>
      <c r="F43" s="14">
        <f t="shared" si="1"/>
        <v>20</v>
      </c>
    </row>
    <row r="44" spans="1:6" ht="31.5">
      <c r="A44" s="11" t="s">
        <v>66</v>
      </c>
      <c r="B44" s="5" t="s">
        <v>67</v>
      </c>
      <c r="C44" s="14">
        <f>SUM(C45:C56)</f>
        <v>166508.30000000002</v>
      </c>
      <c r="D44" s="14">
        <f>SUM(D45:D56)</f>
        <v>65111.700000000004</v>
      </c>
      <c r="E44" s="14">
        <f t="shared" si="0"/>
        <v>-101396.6</v>
      </c>
      <c r="F44" s="14">
        <f t="shared" si="1"/>
        <v>39.1041767887847</v>
      </c>
    </row>
    <row r="45" spans="1:6" ht="157.5">
      <c r="A45" s="11" t="s">
        <v>68</v>
      </c>
      <c r="B45" s="5" t="s">
        <v>69</v>
      </c>
      <c r="C45" s="14">
        <v>120</v>
      </c>
      <c r="D45" s="14">
        <v>74</v>
      </c>
      <c r="E45" s="14">
        <f t="shared" si="0"/>
        <v>-46</v>
      </c>
      <c r="F45" s="14">
        <f t="shared" si="1"/>
        <v>61.66666666666667</v>
      </c>
    </row>
    <row r="46" spans="1:6" ht="78.75">
      <c r="A46" s="11" t="s">
        <v>121</v>
      </c>
      <c r="B46" s="16" t="s">
        <v>134</v>
      </c>
      <c r="C46" s="14">
        <v>2</v>
      </c>
      <c r="D46" s="14">
        <v>0.2</v>
      </c>
      <c r="E46" s="14">
        <f>D46-C46</f>
        <v>-1.8</v>
      </c>
      <c r="F46" s="14">
        <f t="shared" si="1"/>
        <v>10</v>
      </c>
    </row>
    <row r="47" spans="1:6" ht="78.75">
      <c r="A47" s="11" t="s">
        <v>122</v>
      </c>
      <c r="B47" s="17" t="s">
        <v>135</v>
      </c>
      <c r="C47" s="14">
        <v>50</v>
      </c>
      <c r="D47" s="14">
        <v>20</v>
      </c>
      <c r="E47" s="14">
        <f>D47-C47</f>
        <v>-30</v>
      </c>
      <c r="F47" s="14">
        <f t="shared" si="1"/>
        <v>40</v>
      </c>
    </row>
    <row r="48" spans="1:6" ht="204.75">
      <c r="A48" s="11" t="s">
        <v>70</v>
      </c>
      <c r="B48" s="5" t="s">
        <v>71</v>
      </c>
      <c r="C48" s="14">
        <v>20</v>
      </c>
      <c r="D48" s="14">
        <v>160.2</v>
      </c>
      <c r="E48" s="14">
        <f t="shared" si="0"/>
        <v>140.2</v>
      </c>
      <c r="F48" s="14">
        <f t="shared" si="1"/>
        <v>801</v>
      </c>
    </row>
    <row r="49" spans="1:6" ht="47.25">
      <c r="A49" s="11" t="s">
        <v>72</v>
      </c>
      <c r="B49" s="5" t="s">
        <v>73</v>
      </c>
      <c r="C49" s="14">
        <v>65</v>
      </c>
      <c r="D49" s="14">
        <v>77.5</v>
      </c>
      <c r="E49" s="14">
        <f t="shared" si="0"/>
        <v>12.5</v>
      </c>
      <c r="F49" s="14">
        <f t="shared" si="1"/>
        <v>119.23076923076923</v>
      </c>
    </row>
    <row r="50" spans="1:6" ht="63">
      <c r="A50" s="11" t="s">
        <v>74</v>
      </c>
      <c r="B50" s="5" t="s">
        <v>75</v>
      </c>
      <c r="C50" s="14">
        <v>593.1</v>
      </c>
      <c r="D50" s="14">
        <v>520.5</v>
      </c>
      <c r="E50" s="14">
        <f t="shared" si="0"/>
        <v>-72.60000000000002</v>
      </c>
      <c r="F50" s="14">
        <f t="shared" si="1"/>
        <v>87.75923115832069</v>
      </c>
    </row>
    <row r="51" spans="1:6" ht="47.25">
      <c r="A51" s="11" t="s">
        <v>76</v>
      </c>
      <c r="B51" s="5" t="s">
        <v>77</v>
      </c>
      <c r="C51" s="14">
        <v>160093</v>
      </c>
      <c r="D51" s="14">
        <v>61992.3</v>
      </c>
      <c r="E51" s="14">
        <f t="shared" si="0"/>
        <v>-98100.7</v>
      </c>
      <c r="F51" s="14">
        <f t="shared" si="1"/>
        <v>38.72267994228355</v>
      </c>
    </row>
    <row r="52" spans="1:6" ht="82.5" customHeight="1">
      <c r="A52" s="11" t="s">
        <v>78</v>
      </c>
      <c r="B52" s="5" t="s">
        <v>79</v>
      </c>
      <c r="C52" s="14">
        <v>478</v>
      </c>
      <c r="D52" s="14">
        <v>148.1</v>
      </c>
      <c r="E52" s="14">
        <f t="shared" si="0"/>
        <v>-329.9</v>
      </c>
      <c r="F52" s="14">
        <f t="shared" si="1"/>
        <v>30.98326359832636</v>
      </c>
    </row>
    <row r="53" spans="1:6" ht="110.25">
      <c r="A53" s="11" t="s">
        <v>80</v>
      </c>
      <c r="B53" s="5" t="s">
        <v>81</v>
      </c>
      <c r="C53" s="14">
        <v>485</v>
      </c>
      <c r="D53" s="14">
        <v>238.7</v>
      </c>
      <c r="E53" s="14">
        <f t="shared" si="0"/>
        <v>-246.3</v>
      </c>
      <c r="F53" s="14">
        <f t="shared" si="1"/>
        <v>49.21649484536082</v>
      </c>
    </row>
    <row r="54" spans="1:6" ht="97.5" customHeight="1">
      <c r="A54" s="11" t="s">
        <v>82</v>
      </c>
      <c r="B54" s="5" t="s">
        <v>83</v>
      </c>
      <c r="C54" s="14">
        <v>152</v>
      </c>
      <c r="D54" s="14">
        <v>11.9</v>
      </c>
      <c r="E54" s="14">
        <f t="shared" si="0"/>
        <v>-140.1</v>
      </c>
      <c r="F54" s="14">
        <f t="shared" si="1"/>
        <v>7.828947368421053</v>
      </c>
    </row>
    <row r="55" spans="1:6" ht="141.75">
      <c r="A55" s="11" t="s">
        <v>84</v>
      </c>
      <c r="B55" s="5" t="s">
        <v>85</v>
      </c>
      <c r="C55" s="14">
        <v>3342</v>
      </c>
      <c r="D55" s="14">
        <v>975</v>
      </c>
      <c r="E55" s="14">
        <f t="shared" si="0"/>
        <v>-2367</v>
      </c>
      <c r="F55" s="14">
        <f t="shared" si="1"/>
        <v>29.17414721723519</v>
      </c>
    </row>
    <row r="56" spans="1:6" ht="47.25">
      <c r="A56" s="11" t="s">
        <v>86</v>
      </c>
      <c r="B56" s="5" t="s">
        <v>87</v>
      </c>
      <c r="C56" s="14">
        <v>1108.2</v>
      </c>
      <c r="D56" s="14">
        <v>893.3</v>
      </c>
      <c r="E56" s="14">
        <f t="shared" si="0"/>
        <v>-214.9000000000001</v>
      </c>
      <c r="F56" s="14">
        <f t="shared" si="1"/>
        <v>80.60819346688322</v>
      </c>
    </row>
    <row r="57" spans="1:6" s="7" customFormat="1" ht="27" customHeight="1">
      <c r="A57" s="11" t="s">
        <v>88</v>
      </c>
      <c r="B57" s="5" t="s">
        <v>89</v>
      </c>
      <c r="C57" s="14">
        <f>C58+C59</f>
        <v>1353</v>
      </c>
      <c r="D57" s="14">
        <f>D58+D59</f>
        <v>966.7</v>
      </c>
      <c r="E57" s="15">
        <f t="shared" si="0"/>
        <v>-386.29999999999995</v>
      </c>
      <c r="F57" s="15">
        <f t="shared" si="1"/>
        <v>71.44863266814487</v>
      </c>
    </row>
    <row r="58" spans="1:6" ht="15.75">
      <c r="A58" s="11" t="s">
        <v>90</v>
      </c>
      <c r="B58" s="5" t="s">
        <v>91</v>
      </c>
      <c r="C58" s="14">
        <v>0</v>
      </c>
      <c r="D58" s="14">
        <v>72.5</v>
      </c>
      <c r="E58" s="14">
        <f t="shared" si="0"/>
        <v>72.5</v>
      </c>
      <c r="F58" s="14"/>
    </row>
    <row r="59" spans="1:6" ht="15.75">
      <c r="A59" s="11" t="s">
        <v>92</v>
      </c>
      <c r="B59" s="5" t="s">
        <v>93</v>
      </c>
      <c r="C59" s="14">
        <v>1353</v>
      </c>
      <c r="D59" s="14">
        <v>894.2</v>
      </c>
      <c r="E59" s="14">
        <f t="shared" si="0"/>
        <v>-458.79999999999995</v>
      </c>
      <c r="F59" s="14">
        <f t="shared" si="1"/>
        <v>66.09016999260902</v>
      </c>
    </row>
    <row r="60" spans="1:6" ht="31.5">
      <c r="A60" s="10" t="s">
        <v>123</v>
      </c>
      <c r="B60" s="6" t="s">
        <v>124</v>
      </c>
      <c r="C60" s="15">
        <f>C61+C70+C75+C77+C80</f>
        <v>14697310.6</v>
      </c>
      <c r="D60" s="19">
        <f>D61+D70+D75+D77+D80</f>
        <v>7424643.600000001</v>
      </c>
      <c r="E60" s="15">
        <f t="shared" si="0"/>
        <v>-7272666.999999999</v>
      </c>
      <c r="F60" s="15">
        <f t="shared" si="1"/>
        <v>50.517021801253904</v>
      </c>
    </row>
    <row r="61" spans="1:6" ht="65.25" customHeight="1">
      <c r="A61" s="11" t="s">
        <v>125</v>
      </c>
      <c r="B61" s="5" t="s">
        <v>126</v>
      </c>
      <c r="C61" s="14">
        <f>C62+C67+C68+C69</f>
        <v>14556689.3</v>
      </c>
      <c r="D61" s="14">
        <f>D62+D67+D68+D69</f>
        <v>7277044.4</v>
      </c>
      <c r="E61" s="14">
        <f t="shared" si="0"/>
        <v>-7279644.9</v>
      </c>
      <c r="F61" s="14">
        <f t="shared" si="1"/>
        <v>49.99106768047869</v>
      </c>
    </row>
    <row r="62" spans="1:6" ht="31.5">
      <c r="A62" s="11" t="s">
        <v>127</v>
      </c>
      <c r="B62" s="5" t="s">
        <v>141</v>
      </c>
      <c r="C62" s="14">
        <f>SUM(C63:C66)</f>
        <v>10171058.4</v>
      </c>
      <c r="D62" s="14">
        <f>SUM(D63:D66)</f>
        <v>5286453.2</v>
      </c>
      <c r="E62" s="14">
        <f t="shared" si="0"/>
        <v>-4884605.2</v>
      </c>
      <c r="F62" s="14">
        <f t="shared" si="1"/>
        <v>51.975448297494786</v>
      </c>
    </row>
    <row r="63" spans="1:6" ht="31.5">
      <c r="A63" s="11" t="s">
        <v>128</v>
      </c>
      <c r="B63" s="5" t="s">
        <v>142</v>
      </c>
      <c r="C63" s="14">
        <v>9645506.4</v>
      </c>
      <c r="D63" s="14">
        <v>4822753.2</v>
      </c>
      <c r="E63" s="14">
        <f t="shared" si="0"/>
        <v>-4822753.2</v>
      </c>
      <c r="F63" s="14">
        <f t="shared" si="1"/>
        <v>50</v>
      </c>
    </row>
    <row r="64" spans="1:6" ht="47.25">
      <c r="A64" s="11" t="s">
        <v>129</v>
      </c>
      <c r="B64" s="5" t="s">
        <v>143</v>
      </c>
      <c r="C64" s="14">
        <v>401852</v>
      </c>
      <c r="D64" s="14">
        <v>401852</v>
      </c>
      <c r="E64" s="14">
        <f t="shared" si="0"/>
        <v>0</v>
      </c>
      <c r="F64" s="14">
        <f t="shared" si="1"/>
        <v>100</v>
      </c>
    </row>
    <row r="65" spans="1:6" ht="78.75">
      <c r="A65" s="11" t="s">
        <v>144</v>
      </c>
      <c r="B65" s="5" t="s">
        <v>145</v>
      </c>
      <c r="C65" s="14">
        <v>123700</v>
      </c>
      <c r="D65" s="14">
        <v>61848</v>
      </c>
      <c r="E65" s="14">
        <f>D65-C65</f>
        <v>-61852</v>
      </c>
      <c r="F65" s="14">
        <f>D65/C65*100</f>
        <v>49.998383185125306</v>
      </c>
    </row>
    <row r="66" spans="1:6" ht="15" customHeight="1" hidden="1">
      <c r="A66" s="11" t="s">
        <v>146</v>
      </c>
      <c r="B66" s="5" t="s">
        <v>147</v>
      </c>
      <c r="C66" s="14">
        <v>0</v>
      </c>
      <c r="D66" s="14">
        <v>0</v>
      </c>
      <c r="E66" s="14">
        <f>D66-C66</f>
        <v>0</v>
      </c>
      <c r="F66" s="14" t="e">
        <f>D66/C66*100</f>
        <v>#DIV/0!</v>
      </c>
    </row>
    <row r="67" spans="1:6" ht="47.25">
      <c r="A67" s="11" t="s">
        <v>130</v>
      </c>
      <c r="B67" s="5" t="s">
        <v>148</v>
      </c>
      <c r="C67" s="14">
        <v>2531145.1</v>
      </c>
      <c r="D67" s="14">
        <v>1261163.6</v>
      </c>
      <c r="E67" s="14">
        <f t="shared" si="0"/>
        <v>-1269981.5</v>
      </c>
      <c r="F67" s="14">
        <f t="shared" si="1"/>
        <v>49.82581204056615</v>
      </c>
    </row>
    <row r="68" spans="1:6" ht="31.5">
      <c r="A68" s="11" t="s">
        <v>131</v>
      </c>
      <c r="B68" s="5" t="s">
        <v>149</v>
      </c>
      <c r="C68" s="14">
        <v>1077320.8</v>
      </c>
      <c r="D68" s="14">
        <v>567880.1</v>
      </c>
      <c r="E68" s="14">
        <f t="shared" si="0"/>
        <v>-509440.70000000007</v>
      </c>
      <c r="F68" s="14">
        <f t="shared" si="1"/>
        <v>52.712256182188256</v>
      </c>
    </row>
    <row r="69" spans="1:6" ht="15.75">
      <c r="A69" s="11" t="s">
        <v>132</v>
      </c>
      <c r="B69" s="5" t="s">
        <v>150</v>
      </c>
      <c r="C69" s="14">
        <v>777165</v>
      </c>
      <c r="D69" s="14">
        <v>161547.5</v>
      </c>
      <c r="E69" s="14">
        <f t="shared" si="0"/>
        <v>-615617.5</v>
      </c>
      <c r="F69" s="14">
        <f t="shared" si="1"/>
        <v>20.786769862255763</v>
      </c>
    </row>
    <row r="70" spans="1:6" ht="78.75">
      <c r="A70" s="10" t="s">
        <v>94</v>
      </c>
      <c r="B70" s="6" t="s">
        <v>95</v>
      </c>
      <c r="C70" s="15">
        <f>C71</f>
        <v>5872.7</v>
      </c>
      <c r="D70" s="15">
        <f>D71</f>
        <v>13023.6</v>
      </c>
      <c r="E70" s="15">
        <f t="shared" si="0"/>
        <v>7150.900000000001</v>
      </c>
      <c r="F70" s="15">
        <f t="shared" si="1"/>
        <v>221.76511655626885</v>
      </c>
    </row>
    <row r="71" spans="1:6" ht="63" customHeight="1">
      <c r="A71" s="11" t="s">
        <v>96</v>
      </c>
      <c r="B71" s="5" t="s">
        <v>97</v>
      </c>
      <c r="C71" s="14">
        <f>SUM(C72:C74)</f>
        <v>5872.7</v>
      </c>
      <c r="D71" s="14">
        <f>SUM(D72:D74)</f>
        <v>13023.6</v>
      </c>
      <c r="E71" s="14">
        <f t="shared" si="0"/>
        <v>7150.900000000001</v>
      </c>
      <c r="F71" s="14">
        <f t="shared" si="1"/>
        <v>221.76511655626885</v>
      </c>
    </row>
    <row r="72" spans="1:6" ht="78.75" customHeight="1">
      <c r="A72" s="11" t="s">
        <v>98</v>
      </c>
      <c r="B72" s="5" t="s">
        <v>99</v>
      </c>
      <c r="C72" s="14">
        <v>6266</v>
      </c>
      <c r="D72" s="14">
        <v>13416.9</v>
      </c>
      <c r="E72" s="14">
        <f t="shared" si="0"/>
        <v>7150.9</v>
      </c>
      <c r="F72" s="14">
        <f t="shared" si="1"/>
        <v>214.12224704755823</v>
      </c>
    </row>
    <row r="73" spans="1:6" ht="140.25" customHeight="1" hidden="1">
      <c r="A73" s="11" t="s">
        <v>133</v>
      </c>
      <c r="B73" s="8" t="s">
        <v>136</v>
      </c>
      <c r="C73" s="14"/>
      <c r="D73" s="14"/>
      <c r="E73" s="14">
        <f>D73-C73</f>
        <v>0</v>
      </c>
      <c r="F73" s="14" t="e">
        <f>D73/C73*100</f>
        <v>#DIV/0!</v>
      </c>
    </row>
    <row r="74" spans="1:6" ht="220.5">
      <c r="A74" s="11" t="s">
        <v>151</v>
      </c>
      <c r="B74" s="5" t="s">
        <v>100</v>
      </c>
      <c r="C74" s="14">
        <v>-393.3</v>
      </c>
      <c r="D74" s="14">
        <v>-393.3</v>
      </c>
      <c r="E74" s="14">
        <f t="shared" si="0"/>
        <v>0</v>
      </c>
      <c r="F74" s="14">
        <f t="shared" si="1"/>
        <v>100</v>
      </c>
    </row>
    <row r="75" spans="1:6" ht="31.5">
      <c r="A75" s="10" t="s">
        <v>101</v>
      </c>
      <c r="B75" s="6" t="s">
        <v>102</v>
      </c>
      <c r="C75" s="15">
        <f>C76</f>
        <v>7082.5</v>
      </c>
      <c r="D75" s="15">
        <f>D76</f>
        <v>5212</v>
      </c>
      <c r="E75" s="15">
        <f t="shared" si="0"/>
        <v>-1870.5</v>
      </c>
      <c r="F75" s="15">
        <f t="shared" si="1"/>
        <v>73.58983409812919</v>
      </c>
    </row>
    <row r="76" spans="1:6" ht="47.25">
      <c r="A76" s="11" t="s">
        <v>103</v>
      </c>
      <c r="B76" s="5" t="s">
        <v>104</v>
      </c>
      <c r="C76" s="14">
        <v>7082.5</v>
      </c>
      <c r="D76" s="14">
        <v>5212</v>
      </c>
      <c r="E76" s="14">
        <f t="shared" si="0"/>
        <v>-1870.5</v>
      </c>
      <c r="F76" s="14">
        <f t="shared" si="1"/>
        <v>73.58983409812919</v>
      </c>
    </row>
    <row r="77" spans="1:6" ht="189">
      <c r="A77" s="10" t="s">
        <v>105</v>
      </c>
      <c r="B77" s="6" t="s">
        <v>106</v>
      </c>
      <c r="C77" s="15">
        <f>C78+C79</f>
        <v>134167.40000000002</v>
      </c>
      <c r="D77" s="15">
        <f>D78+D79</f>
        <v>134277.90000000002</v>
      </c>
      <c r="E77" s="15">
        <f t="shared" si="0"/>
        <v>110.5</v>
      </c>
      <c r="F77" s="15">
        <f t="shared" si="1"/>
        <v>100.08235979828184</v>
      </c>
    </row>
    <row r="78" spans="1:6" ht="126">
      <c r="A78" s="11" t="s">
        <v>107</v>
      </c>
      <c r="B78" s="5" t="s">
        <v>108</v>
      </c>
      <c r="C78" s="14">
        <v>70202.1</v>
      </c>
      <c r="D78" s="14">
        <v>70202.1</v>
      </c>
      <c r="E78" s="14">
        <f t="shared" si="0"/>
        <v>0</v>
      </c>
      <c r="F78" s="14">
        <f t="shared" si="1"/>
        <v>100</v>
      </c>
    </row>
    <row r="79" spans="1:6" ht="63">
      <c r="A79" s="11" t="s">
        <v>109</v>
      </c>
      <c r="B79" s="5" t="s">
        <v>110</v>
      </c>
      <c r="C79" s="14">
        <v>63965.3</v>
      </c>
      <c r="D79" s="14">
        <v>64075.8</v>
      </c>
      <c r="E79" s="14">
        <f t="shared" si="0"/>
        <v>110.5</v>
      </c>
      <c r="F79" s="14">
        <f t="shared" si="1"/>
        <v>100.17274991284337</v>
      </c>
    </row>
    <row r="80" spans="1:6" ht="94.5">
      <c r="A80" s="10" t="s">
        <v>111</v>
      </c>
      <c r="B80" s="6" t="s">
        <v>112</v>
      </c>
      <c r="C80" s="15">
        <f>C81</f>
        <v>-6501.3</v>
      </c>
      <c r="D80" s="15">
        <f>D81</f>
        <v>-4914.3</v>
      </c>
      <c r="E80" s="15">
        <f t="shared" si="0"/>
        <v>1587</v>
      </c>
      <c r="F80" s="15">
        <f t="shared" si="1"/>
        <v>75.58949748511836</v>
      </c>
    </row>
    <row r="81" spans="1:6" ht="79.5" customHeight="1">
      <c r="A81" s="11" t="s">
        <v>113</v>
      </c>
      <c r="B81" s="5" t="s">
        <v>114</v>
      </c>
      <c r="C81" s="14">
        <v>-6501.3</v>
      </c>
      <c r="D81" s="14">
        <v>-4914.3</v>
      </c>
      <c r="E81" s="14">
        <f>D81-C81</f>
        <v>1587</v>
      </c>
      <c r="F81" s="14">
        <f>D81/C81*100</f>
        <v>75.58949748511836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31" bottom="0.3937007874015748" header="0.17" footer="0.1968503937007874"/>
  <pageSetup firstPageNumber="2" useFirstPageNumber="1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Гнездилова</cp:lastModifiedBy>
  <cp:lastPrinted>2018-04-28T02:31:31Z</cp:lastPrinted>
  <dcterms:created xsi:type="dcterms:W3CDTF">2016-04-05T04:35:34Z</dcterms:created>
  <dcterms:modified xsi:type="dcterms:W3CDTF">2018-07-26T05:55:58Z</dcterms:modified>
  <cp:category/>
  <cp:version/>
  <cp:contentType/>
  <cp:contentStatus/>
</cp:coreProperties>
</file>