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Доходы рес.бюджета" sheetId="1" r:id="rId1"/>
  </sheets>
  <externalReferences>
    <externalReference r:id="rId4"/>
  </externalReference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<sst xmlns="http://schemas.openxmlformats.org/spreadsheetml/2006/main" count="183" uniqueCount="183">
  <si>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</si>
  <si>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</si>
  <si>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</si>
  <si>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</si>
  <si>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</si>
  <si>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</si>
  <si>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</si>
  <si>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</si>
  <si>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</si>
  <si>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</si>
  <si>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</si>
  <si>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</si>
  <si>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</si>
  <si>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</si>
  <si>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</si>
  <si>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</si>
  <si>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</si>
  <si>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</si>
  <si>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</si>
  <si>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</si>
  <si>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</si>
  <si>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</si>
  <si>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</si>
  <si>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</si>
  <si>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</si>
  <si>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</si>
  <si>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</si>
  <si>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</si>
  <si>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</si>
  <si>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</si>
  <si>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</si>
  <si>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</si>
  <si>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</si>
  <si>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</si>
  <si>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</si>
  <si>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</si>
  <si>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</si>
  <si>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</si>
  <si>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</si>
  <si>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</si>
  <si>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</si>
  <si>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</si>
  <si>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</si>
  <si>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</si>
  <si>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</si>
  <si>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</si>
  <si>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</si>
  <si>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</si>
  <si>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</si>
  <si>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</si>
  <si>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</si>
  <si>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</si>
  <si>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</si>
  <si>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</si>
  <si>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</si>
  <si>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</si>
  <si>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</si>
  <si>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</si>
  <si>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</si>
  <si>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</si>
  <si>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</si>
  <si>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</si>
  <si>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</si>
  <si>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</si>
  <si>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</si>
  <si>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</si>
  <si>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</si>
  <si>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00011602000000000140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</si>
  <si>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</si>
  <si>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</si>
  <si>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</si>
  <si>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</si>
  <si>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</si>
  <si>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</si>
  <si>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</si>
  <si>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</si>
  <si>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</si>
  <si>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</si>
  <si>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</si>
  <si>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</si>
  <si>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</si>
  <si>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</si>
  <si>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</si>
  <si>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</si>
  <si>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</si>
  <si>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</si>
  <si>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</si>
  <si>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</si>
  <si>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</si>
  <si>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</si>
  <si>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</si>
  <si>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</si>
  <si>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</si>
  <si>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</si>
  <si>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</si>
  <si>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</si>
  <si>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</si>
  <si>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</si>
  <si>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</si>
  <si>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</si>
  <si>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</si>
  <si>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</si>
  <si>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</si>
  <si>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</si>
  <si>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</si>
  <si>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</si>
  <si>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</si>
  <si>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</si>
  <si>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</si>
  <si>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</si>
  <si>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</si>
  <si>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</si>
  <si>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</si>
  <si>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00011603000000000140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</si>
  <si>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</si>
  <si>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</si>
  <si>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</si>
  <si>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</si>
  <si>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</si>
  <si>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</si>
  <si>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</si>
  <si>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</si>
  <si>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Доходы от возмещения ущерба при возникновении страховых случаев</t>
  </si>
  <si>
    <t>00011623000000000140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</si>
  <si>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</si>
  <si>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</si>
  <si>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</si>
  <si>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</si>
  <si>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</si>
  <si>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</si>
  <si>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</si>
  <si>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</si>
  <si>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</si>
  <si>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</si>
  <si>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</si>
  <si>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</si>
  <si>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</si>
  <si>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Утверждено на 2020 год</t>
  </si>
  <si>
    <t>Административные штрафы, установленные Кодексом Российской Федерации об административных правонарушениях</t>
  </si>
  <si>
    <t>00011601000000000000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</si>
  <si>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</si>
  <si>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</si>
  <si>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</si>
  <si>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</si>
  <si>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00011610000000000140</t>
  </si>
  <si>
    <t>БЕЗВОЗМЕЗДНЫЕ ПОСТУПЛЕНИЯ ОТ НЕГОСУДАРСТВЕННЫХ ОРГАНИЗАЦИЙ</t>
  </si>
  <si>
    <t>00020402000020000150</t>
  </si>
  <si>
    <t>00021800000020000150</t>
  </si>
  <si>
    <t>Платежи, уплачиваемые в целях возмещения вреда</t>
  </si>
  <si>
    <t>00011611000000000140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</si>
  <si>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</si>
  <si>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</si>
  <si>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>00010901000000000110</t>
  </si>
  <si>
    <t>00010906000020000110</t>
  </si>
  <si>
    <t>Налоги на имущество</t>
  </si>
  <si>
    <t>00010904000000000110</t>
  </si>
  <si>
    <t>Доходы от приватизации имущества, находящегося в государственной и муниципальной собственности</t>
  </si>
  <si>
    <t>00011413000000000000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</si>
  <si>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</si>
  <si>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00011507000010000140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</si>
  <si>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</si>
  <si>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</si>
  <si>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</si>
  <si>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</si>
  <si>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00020215832000000150</t>
  </si>
  <si>
    <t>00020215853000000150</t>
  </si>
  <si>
    <t>Сведения об исполнении республиканского бюджета Республики Алтай за 9 месяцев 2020 года по доходам в разрезе видов доходов  в сравнении с запланированными значениями на 2020 год</t>
  </si>
  <si>
    <t>Исполнено на 01.10.2020 года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</si>
  <si>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</si>
  <si>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</si>
  <si>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00020215857000000150</t>
  </si>
  <si>
    <t>00020302010020000150</t>
  </si>
  <si>
    <t>00020302040020000150</t>
  </si>
  <si>
    <t>00021900000020000150</t>
  </si>
  <si>
    <t>Дотации бюджетам на поддержку мер по обеспечению сбалансированности бюджетов на 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</si>
  <si>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</si>
  <si>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работы,связанные с обеспечением санитарно-эпидемиологической безопасности при подготовке и проведении общероссийскогоголосования по вопросу одобрения изменений в Конституцию Российской Федерации</t>
  </si>
  <si>
    <t>Предоставление государственными (муниципальными) организациями грантов для получателей средств бюджетов субъектов Российской Федерации</t>
  </si>
  <si>
    <t>00020400000000000000</t>
  </si>
  <si>
    <t>Безвозмездные поступления от негосударственных организаций в бюджеты субъектов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</si>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</sst>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  <numFmt numFmtId="189" formatCode="_(* #,##0.00_);_(* \(#,##0.00\);_(* &quot;-&quot;??_);_(@_)"/>
    <numFmt numFmtId="190" formatCode="#,##0.0_ ;[Red]\-#,##0.0\ "/>
    <numFmt numFmtId="191" formatCode="#,##0.0_ ;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D9D9D9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center" vertical="top" shrinkToFit="1"/>
      <protection/>
    </xf>
    <xf numFmtId="0" fontId="32" fillId="20" borderId="2">
      <alignment horizontal="left" vertical="top" wrapText="1"/>
      <protection/>
    </xf>
    <xf numFmtId="49" fontId="32" fillId="20" borderId="1">
      <alignment horizontal="center" vertical="top" shrinkToFit="1"/>
      <protection/>
    </xf>
    <xf numFmtId="0" fontId="32" fillId="20" borderId="2">
      <alignment horizontal="left" vertical="top" wrapText="1"/>
      <protection/>
    </xf>
    <xf numFmtId="0" fontId="6" fillId="0" borderId="3">
      <alignment horizontal="center" vertical="top" wrapText="1"/>
      <protection/>
    </xf>
    <xf numFmtId="0" fontId="6" fillId="0" borderId="4">
      <alignment horizontal="center" vertical="top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5" applyNumberFormat="0" applyAlignment="0" applyProtection="0"/>
    <xf numFmtId="0" fontId="34" fillId="28" borderId="6" applyNumberFormat="0" applyAlignment="0" applyProtection="0"/>
    <xf numFmtId="0" fontId="35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4" xfId="0" applyNumberFormat="1" applyFont="1" applyFill="1" applyBorder="1" applyAlignment="1">
      <alignment horizontal="justify" vertical="top" wrapText="1"/>
    </xf>
    <xf numFmtId="0" fontId="49" fillId="0" borderId="14" xfId="0" applyFont="1" applyFill="1" applyBorder="1" applyAlignment="1">
      <alignment horizontal="justify" vertical="top" wrapText="1"/>
    </xf>
    <xf numFmtId="187" fontId="3" fillId="0" borderId="14" xfId="0" applyNumberFormat="1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187" fontId="3" fillId="0" borderId="14" xfId="138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9" fillId="34" borderId="1" xfId="35" applyNumberFormat="1" applyFont="1" applyFill="1" applyAlignment="1" applyProtection="1">
      <alignment horizontal="center" vertical="center" shrinkToFit="1"/>
      <protection/>
    </xf>
    <xf numFmtId="0" fontId="49" fillId="34" borderId="16" xfId="36" applyNumberFormat="1" applyFont="1" applyFill="1" applyBorder="1" applyProtection="1" quotePrefix="1">
      <alignment horizontal="left" vertical="top" wrapText="1"/>
      <protection/>
    </xf>
    <xf numFmtId="0" fontId="49" fillId="34" borderId="2" xfId="36" applyNumberFormat="1" applyFont="1" applyFill="1" applyProtection="1" quotePrefix="1">
      <alignment horizontal="left" vertical="top" wrapText="1"/>
      <protection/>
    </xf>
    <xf numFmtId="0" fontId="49" fillId="34" borderId="14" xfId="36" applyNumberFormat="1" applyFont="1" applyFill="1" applyBorder="1" applyProtection="1" quotePrefix="1">
      <alignment horizontal="left" vertical="top" wrapText="1"/>
      <protection/>
    </xf>
    <xf numFmtId="49" fontId="49" fillId="34" borderId="14" xfId="35" applyNumberFormat="1" applyFont="1" applyFill="1" applyBorder="1" applyAlignment="1" applyProtection="1">
      <alignment horizontal="center" vertical="center" shrinkToFit="1"/>
      <protection/>
    </xf>
    <xf numFmtId="0" fontId="49" fillId="34" borderId="14" xfId="36" applyNumberFormat="1" applyFont="1" applyFill="1" applyBorder="1" applyAlignment="1" applyProtection="1" quotePrefix="1">
      <alignment horizontal="left" vertical="center" wrapText="1"/>
      <protection/>
    </xf>
    <xf numFmtId="180" fontId="50" fillId="0" borderId="14" xfId="138" applyNumberFormat="1" applyFont="1" applyBorder="1" applyAlignment="1">
      <alignment horizontal="center" vertical="center"/>
    </xf>
    <xf numFmtId="187" fontId="7" fillId="34" borderId="14" xfId="0" applyNumberFormat="1" applyFont="1" applyFill="1" applyBorder="1" applyAlignment="1">
      <alignment horizontal="center" vertical="center"/>
    </xf>
    <xf numFmtId="188" fontId="7" fillId="34" borderId="14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wrapText="1"/>
    </xf>
    <xf numFmtId="0" fontId="7" fillId="0" borderId="14" xfId="0" applyFont="1" applyFill="1" applyBorder="1" applyAlignment="1">
      <alignment horizontal="left" vertical="center" wrapText="1"/>
    </xf>
    <xf numFmtId="180" fontId="51" fillId="0" borderId="14" xfId="138" applyNumberFormat="1" applyFont="1" applyBorder="1" applyAlignment="1">
      <alignment horizontal="center" vertical="center"/>
    </xf>
    <xf numFmtId="187" fontId="3" fillId="34" borderId="14" xfId="0" applyNumberFormat="1" applyFont="1" applyFill="1" applyBorder="1" applyAlignment="1">
      <alignment horizontal="center" vertical="center"/>
    </xf>
    <xf numFmtId="188" fontId="3" fillId="34" borderId="14" xfId="0" applyNumberFormat="1" applyFont="1" applyFill="1" applyBorder="1" applyAlignment="1">
      <alignment horizontal="center" vertical="center"/>
    </xf>
    <xf numFmtId="190" fontId="3" fillId="0" borderId="14" xfId="0" applyNumberFormat="1" applyFont="1" applyFill="1" applyBorder="1" applyAlignment="1">
      <alignment horizontal="center" vertical="center"/>
    </xf>
    <xf numFmtId="190" fontId="3" fillId="0" borderId="14" xfId="138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180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" fillId="0" borderId="14" xfId="37" applyNumberFormat="1" applyFont="1" applyFill="1" applyBorder="1" applyAlignment="1" applyProtection="1">
      <alignment horizontal="center" vertical="top" wrapText="1"/>
      <protection/>
    </xf>
    <xf numFmtId="0" fontId="3" fillId="0" borderId="14" xfId="37" applyNumberFormat="1" applyFont="1" applyFill="1" applyBorder="1" applyAlignment="1">
      <alignment horizontal="center" vertical="top" wrapText="1"/>
      <protection/>
    </xf>
    <xf numFmtId="49" fontId="3" fillId="0" borderId="14" xfId="38" applyNumberFormat="1" applyFont="1" applyFill="1" applyBorder="1" applyAlignment="1" applyProtection="1">
      <alignment horizontal="center" vertical="center" wrapText="1"/>
      <protection/>
    </xf>
    <xf numFmtId="49" fontId="3" fillId="0" borderId="14" xfId="38" applyNumberFormat="1" applyFont="1" applyFill="1" applyBorder="1" applyAlignment="1">
      <alignment horizontal="center" vertical="center" wrapText="1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12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73" xfId="33"/>
    <cellStyle name="ex74" xfId="34"/>
    <cellStyle name="ex75" xfId="35"/>
    <cellStyle name="ex76" xfId="36"/>
    <cellStyle name="xl28" xfId="37"/>
    <cellStyle name="xl40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10" xfId="59"/>
    <cellStyle name="Обычный 2 10 2" xfId="60"/>
    <cellStyle name="Обычный 2 11" xfId="61"/>
    <cellStyle name="Обычный 2 11 2" xfId="62"/>
    <cellStyle name="Обычный 2 12" xfId="63"/>
    <cellStyle name="Обычный 2 12 2" xfId="64"/>
    <cellStyle name="Обычный 2 13" xfId="65"/>
    <cellStyle name="Обычный 2 13 2" xfId="66"/>
    <cellStyle name="Обычный 2 14" xfId="67"/>
    <cellStyle name="Обычный 2 14 2" xfId="68"/>
    <cellStyle name="Обычный 2 15" xfId="69"/>
    <cellStyle name="Обычный 2 15 2" xfId="70"/>
    <cellStyle name="Обычный 2 16" xfId="71"/>
    <cellStyle name="Обычный 2 16 2" xfId="72"/>
    <cellStyle name="Обычный 2 17" xfId="73"/>
    <cellStyle name="Обычный 2 17 2" xfId="74"/>
    <cellStyle name="Обычный 2 18" xfId="75"/>
    <cellStyle name="Обычный 2 18 2" xfId="76"/>
    <cellStyle name="Обычный 2 19" xfId="77"/>
    <cellStyle name="Обычный 2 19 2" xfId="78"/>
    <cellStyle name="Обычный 2 2" xfId="79"/>
    <cellStyle name="Обычный 2 2 2" xfId="80"/>
    <cellStyle name="Обычный 2 20" xfId="81"/>
    <cellStyle name="Обычный 2 20 2" xfId="82"/>
    <cellStyle name="Обычный 2 21" xfId="83"/>
    <cellStyle name="Обычный 2 21 2" xfId="84"/>
    <cellStyle name="Обычный 2 22" xfId="85"/>
    <cellStyle name="Обычный 2 22 2" xfId="86"/>
    <cellStyle name="Обычный 2 23" xfId="87"/>
    <cellStyle name="Обычный 2 23 2" xfId="88"/>
    <cellStyle name="Обычный 2 24" xfId="89"/>
    <cellStyle name="Обычный 2 24 2" xfId="90"/>
    <cellStyle name="Обычный 2 25" xfId="91"/>
    <cellStyle name="Обычный 2 25 2" xfId="92"/>
    <cellStyle name="Обычный 2 26" xfId="93"/>
    <cellStyle name="Обычный 2 26 2" xfId="94"/>
    <cellStyle name="Обычный 2 27" xfId="95"/>
    <cellStyle name="Обычный 2 27 2" xfId="96"/>
    <cellStyle name="Обычный 2 28" xfId="97"/>
    <cellStyle name="Обычный 2 28 2" xfId="98"/>
    <cellStyle name="Обычный 2 29" xfId="99"/>
    <cellStyle name="Обычный 2 29 2" xfId="100"/>
    <cellStyle name="Обычный 2 3" xfId="101"/>
    <cellStyle name="Обычный 2 3 2" xfId="102"/>
    <cellStyle name="Обычный 2 30" xfId="103"/>
    <cellStyle name="Обычный 2 30 2" xfId="104"/>
    <cellStyle name="Обычный 2 31" xfId="105"/>
    <cellStyle name="Обычный 2 31 2" xfId="106"/>
    <cellStyle name="Обычный 2 32" xfId="107"/>
    <cellStyle name="Обычный 2 32 2" xfId="108"/>
    <cellStyle name="Обычный 2 33" xfId="109"/>
    <cellStyle name="Обычный 2 33 2" xfId="110"/>
    <cellStyle name="Обычный 2 34" xfId="111"/>
    <cellStyle name="Обычный 2 34 2" xfId="112"/>
    <cellStyle name="Обычный 2 35" xfId="113"/>
    <cellStyle name="Обычный 2 35 2" xfId="114"/>
    <cellStyle name="Обычный 2 36" xfId="115"/>
    <cellStyle name="Обычный 2 36 2" xfId="116"/>
    <cellStyle name="Обычный 2 4" xfId="117"/>
    <cellStyle name="Обычный 2 4 2" xfId="118"/>
    <cellStyle name="Обычный 2 5" xfId="119"/>
    <cellStyle name="Обычный 2 5 2" xfId="120"/>
    <cellStyle name="Обычный 2 6" xfId="121"/>
    <cellStyle name="Обычный 2 6 2" xfId="122"/>
    <cellStyle name="Обычный 2 7" xfId="123"/>
    <cellStyle name="Обычный 2 7 2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4" xfId="130"/>
    <cellStyle name="Обычный 5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10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.%203.7_&#1076;&#1086;&#1093;&#1086;&#1076;&#1099;%20&#1074;%20&#1056;&#1041;%20&#1056;&#1040;%20&#1079;&#1072;%201%20&#1087;&#1086;&#1083;&#1091;&#1075;&#1086;&#1076;&#1080;&#1077;%202020%20&#1074;%20&#1089;&#1088;&#1072;&#1074;&#1085;&#1077;&#1085;&#1080;&#1080;%20&#1089;%201%20&#1087;&#1086;&#1083;&#1091;&#1075;&#1086;&#1076;&#1080;&#1077;&#108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доходов рес.бюджета"/>
    </sheetNames>
    <sheetDataSet>
      <sheetData sheetId="0">
        <row r="47">
          <cell r="E47">
            <v>93.4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="90" zoomScaleNormal="9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4" sqref="K74"/>
    </sheetView>
  </sheetViews>
  <sheetFormatPr defaultColWidth="22.28125" defaultRowHeight="15"/>
  <cols>
    <col min="1" max="1" width="37.281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16" customWidth="1"/>
    <col min="6" max="6" width="14.421875" style="22" customWidth="1"/>
    <col min="7" max="7" width="17.5742187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6" ht="58.5" customHeight="1">
      <c r="A1" s="46" t="s">
        <v>166</v>
      </c>
      <c r="B1" s="47"/>
      <c r="C1" s="47"/>
      <c r="D1" s="47"/>
      <c r="E1" s="47"/>
      <c r="F1" s="47"/>
    </row>
    <row r="3" spans="2:6" ht="15.75">
      <c r="B3" s="2"/>
      <c r="D3" s="16"/>
      <c r="F3" s="21" t="s">
        <v>97</v>
      </c>
    </row>
    <row r="4" spans="1:6" s="2" customFormat="1" ht="31.5" customHeight="1">
      <c r="A4" s="48" t="s">
        <v>98</v>
      </c>
      <c r="B4" s="50" t="s">
        <v>99</v>
      </c>
      <c r="C4" s="52" t="s">
        <v>137</v>
      </c>
      <c r="D4" s="52" t="s">
        <v>167</v>
      </c>
      <c r="E4" s="54" t="s">
        <v>100</v>
      </c>
      <c r="F4" s="55"/>
    </row>
    <row r="5" spans="1:6" s="2" customFormat="1" ht="47.25">
      <c r="A5" s="49"/>
      <c r="B5" s="51"/>
      <c r="C5" s="53"/>
      <c r="D5" s="53"/>
      <c r="E5" s="8" t="s">
        <v>101</v>
      </c>
      <c r="F5" s="5" t="s">
        <v>102</v>
      </c>
    </row>
    <row r="6" spans="1:6" ht="15" customHeight="1">
      <c r="A6" s="15" t="s">
        <v>0</v>
      </c>
      <c r="B6" s="7" t="s">
        <v>1</v>
      </c>
      <c r="C6" s="13">
        <f>C7+C69</f>
        <v>22781873.9</v>
      </c>
      <c r="D6" s="13">
        <f>D7+D69</f>
        <v>17945381.81</v>
      </c>
      <c r="E6" s="13">
        <f>D6-C6</f>
        <v>-4836492.09</v>
      </c>
      <c r="F6" s="23">
        <f>D6/C6*100</f>
        <v>78.77043779967546</v>
      </c>
    </row>
    <row r="7" spans="1:6" s="6" customFormat="1" ht="31.5">
      <c r="A7" s="9" t="s">
        <v>2</v>
      </c>
      <c r="B7" s="18" t="s">
        <v>3</v>
      </c>
      <c r="C7" s="14">
        <f>C8+C28</f>
        <v>5754681</v>
      </c>
      <c r="D7" s="14">
        <f>D8+D28</f>
        <v>4059683.91</v>
      </c>
      <c r="E7" s="14">
        <f aca="true" t="shared" si="0" ref="E7:E68">D7-C7</f>
        <v>-1694997.0899999999</v>
      </c>
      <c r="F7" s="24">
        <f aca="true" t="shared" si="1" ref="F7:F68">D7/C7*100</f>
        <v>70.54576804517923</v>
      </c>
    </row>
    <row r="8" spans="1:6" s="6" customFormat="1" ht="15.75">
      <c r="A8" s="9" t="s">
        <v>4</v>
      </c>
      <c r="B8" s="18"/>
      <c r="C8" s="14">
        <f>C9+C12+C14+C16+C19+C21+C24</f>
        <v>5502627.4</v>
      </c>
      <c r="D8" s="14">
        <f>D9+D12+D14+D16+D19+D21+D24</f>
        <v>3823826.9850000003</v>
      </c>
      <c r="E8" s="14">
        <f t="shared" si="0"/>
        <v>-1678800.415</v>
      </c>
      <c r="F8" s="24">
        <f t="shared" si="1"/>
        <v>69.49093055074019</v>
      </c>
    </row>
    <row r="9" spans="1:6" ht="15.75">
      <c r="A9" s="10" t="s">
        <v>5</v>
      </c>
      <c r="B9" s="7" t="s">
        <v>6</v>
      </c>
      <c r="C9" s="13">
        <f>C10+C11</f>
        <v>2870836</v>
      </c>
      <c r="D9" s="13">
        <f>D10+D11</f>
        <v>1970100.121</v>
      </c>
      <c r="E9" s="13">
        <f t="shared" si="0"/>
        <v>-900735.879</v>
      </c>
      <c r="F9" s="23">
        <f t="shared" si="1"/>
        <v>68.62461391037314</v>
      </c>
    </row>
    <row r="10" spans="1:6" ht="15.75">
      <c r="A10" s="10" t="s">
        <v>7</v>
      </c>
      <c r="B10" s="7" t="s">
        <v>8</v>
      </c>
      <c r="C10" s="17">
        <v>1072659</v>
      </c>
      <c r="D10" s="17">
        <v>768169.869</v>
      </c>
      <c r="E10" s="13">
        <f t="shared" si="0"/>
        <v>-304489.13100000005</v>
      </c>
      <c r="F10" s="23">
        <f t="shared" si="1"/>
        <v>71.61361336641001</v>
      </c>
    </row>
    <row r="11" spans="1:6" ht="15.75">
      <c r="A11" s="10" t="s">
        <v>9</v>
      </c>
      <c r="B11" s="7" t="s">
        <v>10</v>
      </c>
      <c r="C11" s="17">
        <v>1798177</v>
      </c>
      <c r="D11" s="17">
        <v>1201930.252</v>
      </c>
      <c r="E11" s="13">
        <f t="shared" si="0"/>
        <v>-596246.7479999999</v>
      </c>
      <c r="F11" s="23">
        <f t="shared" si="1"/>
        <v>66.84159857455634</v>
      </c>
    </row>
    <row r="12" spans="1:6" ht="63">
      <c r="A12" s="10" t="s">
        <v>11</v>
      </c>
      <c r="B12" s="7" t="s">
        <v>12</v>
      </c>
      <c r="C12" s="13">
        <f>C13</f>
        <v>2183996.2</v>
      </c>
      <c r="D12" s="13">
        <f>D13</f>
        <v>1605634.745</v>
      </c>
      <c r="E12" s="13">
        <f t="shared" si="0"/>
        <v>-578361.4550000001</v>
      </c>
      <c r="F12" s="23">
        <f t="shared" si="1"/>
        <v>73.518202321048</v>
      </c>
    </row>
    <row r="13" spans="1:6" ht="47.25">
      <c r="A13" s="10" t="s">
        <v>13</v>
      </c>
      <c r="B13" s="7" t="s">
        <v>14</v>
      </c>
      <c r="C13" s="17">
        <v>2183996.2</v>
      </c>
      <c r="D13" s="17">
        <v>1605634.745</v>
      </c>
      <c r="E13" s="13">
        <f t="shared" si="0"/>
        <v>-578361.4550000001</v>
      </c>
      <c r="F13" s="23">
        <f t="shared" si="1"/>
        <v>73.518202321048</v>
      </c>
    </row>
    <row r="14" spans="1:6" ht="19.5" customHeight="1">
      <c r="A14" s="10" t="s">
        <v>15</v>
      </c>
      <c r="B14" s="7" t="s">
        <v>16</v>
      </c>
      <c r="C14" s="13">
        <f>C15</f>
        <v>0</v>
      </c>
      <c r="D14" s="13">
        <f>D15</f>
        <v>17.732</v>
      </c>
      <c r="E14" s="13">
        <f t="shared" si="0"/>
        <v>17.732</v>
      </c>
      <c r="F14" s="23"/>
    </row>
    <row r="15" spans="1:6" ht="15" customHeight="1">
      <c r="A15" s="10" t="s">
        <v>17</v>
      </c>
      <c r="B15" s="7" t="s">
        <v>18</v>
      </c>
      <c r="C15" s="17">
        <v>0</v>
      </c>
      <c r="D15" s="17">
        <v>17.732</v>
      </c>
      <c r="E15" s="13">
        <f t="shared" si="0"/>
        <v>17.732</v>
      </c>
      <c r="F15" s="23"/>
    </row>
    <row r="16" spans="1:6" ht="15.75">
      <c r="A16" s="10" t="s">
        <v>19</v>
      </c>
      <c r="B16" s="7" t="s">
        <v>20</v>
      </c>
      <c r="C16" s="13">
        <f>C17+C18</f>
        <v>423739</v>
      </c>
      <c r="D16" s="13">
        <f>D17+D18</f>
        <v>231042.521</v>
      </c>
      <c r="E16" s="13">
        <f t="shared" si="0"/>
        <v>-192696.479</v>
      </c>
      <c r="F16" s="23">
        <f t="shared" si="1"/>
        <v>54.52472418163068</v>
      </c>
    </row>
    <row r="17" spans="1:6" ht="15.75">
      <c r="A17" s="10" t="s">
        <v>21</v>
      </c>
      <c r="B17" s="7" t="s">
        <v>22</v>
      </c>
      <c r="C17" s="17">
        <v>268133</v>
      </c>
      <c r="D17" s="17">
        <v>179333.818</v>
      </c>
      <c r="E17" s="13">
        <f t="shared" si="0"/>
        <v>-88799.182</v>
      </c>
      <c r="F17" s="23">
        <f t="shared" si="1"/>
        <v>66.88241208653915</v>
      </c>
    </row>
    <row r="18" spans="1:6" ht="15.75">
      <c r="A18" s="10" t="s">
        <v>23</v>
      </c>
      <c r="B18" s="7" t="s">
        <v>24</v>
      </c>
      <c r="C18" s="17">
        <v>155606</v>
      </c>
      <c r="D18" s="17">
        <v>51708.703</v>
      </c>
      <c r="E18" s="13">
        <f t="shared" si="0"/>
        <v>-103897.29699999999</v>
      </c>
      <c r="F18" s="23">
        <f t="shared" si="1"/>
        <v>33.23053288433608</v>
      </c>
    </row>
    <row r="19" spans="1:6" ht="63">
      <c r="A19" s="10" t="s">
        <v>25</v>
      </c>
      <c r="B19" s="7" t="s">
        <v>26</v>
      </c>
      <c r="C19" s="13">
        <f>C20</f>
        <v>1</v>
      </c>
      <c r="D19" s="13">
        <f>D20</f>
        <v>0.733</v>
      </c>
      <c r="E19" s="13">
        <f t="shared" si="0"/>
        <v>-0.267</v>
      </c>
      <c r="F19" s="23">
        <f t="shared" si="1"/>
        <v>73.3</v>
      </c>
    </row>
    <row r="20" spans="1:6" ht="63">
      <c r="A20" s="10" t="s">
        <v>27</v>
      </c>
      <c r="B20" s="7" t="s">
        <v>28</v>
      </c>
      <c r="C20" s="17">
        <v>1</v>
      </c>
      <c r="D20" s="17">
        <v>0.733</v>
      </c>
      <c r="E20" s="13">
        <f t="shared" si="0"/>
        <v>-0.267</v>
      </c>
      <c r="F20" s="23">
        <f t="shared" si="1"/>
        <v>73.3</v>
      </c>
    </row>
    <row r="21" spans="1:6" ht="15.75">
      <c r="A21" s="10" t="s">
        <v>29</v>
      </c>
      <c r="B21" s="7" t="s">
        <v>30</v>
      </c>
      <c r="C21" s="13">
        <f>C22+C23</f>
        <v>24055.2</v>
      </c>
      <c r="D21" s="13">
        <f>D22+D23</f>
        <v>17026.906000000003</v>
      </c>
      <c r="E21" s="13">
        <f t="shared" si="0"/>
        <v>-7028.293999999998</v>
      </c>
      <c r="F21" s="23">
        <f t="shared" si="1"/>
        <v>70.78264159100736</v>
      </c>
    </row>
    <row r="22" spans="1:6" ht="141.75">
      <c r="A22" s="10" t="s">
        <v>120</v>
      </c>
      <c r="B22" s="7" t="s">
        <v>121</v>
      </c>
      <c r="C22" s="13">
        <v>1130</v>
      </c>
      <c r="D22" s="13">
        <v>343.65</v>
      </c>
      <c r="E22" s="13">
        <f>D22-C22</f>
        <v>-786.35</v>
      </c>
      <c r="F22" s="23">
        <f t="shared" si="1"/>
        <v>30.411504424778755</v>
      </c>
    </row>
    <row r="23" spans="1:6" ht="63">
      <c r="A23" s="10" t="s">
        <v>31</v>
      </c>
      <c r="B23" s="7" t="s">
        <v>32</v>
      </c>
      <c r="C23" s="13">
        <v>22925.2</v>
      </c>
      <c r="D23" s="13">
        <v>16683.256</v>
      </c>
      <c r="E23" s="13">
        <f t="shared" si="0"/>
        <v>-6241.9439999999995</v>
      </c>
      <c r="F23" s="23">
        <f t="shared" si="1"/>
        <v>72.77256468863958</v>
      </c>
    </row>
    <row r="24" spans="1:6" ht="78.75">
      <c r="A24" s="10" t="s">
        <v>33</v>
      </c>
      <c r="B24" s="7" t="s">
        <v>34</v>
      </c>
      <c r="C24" s="13">
        <f>C25+C27</f>
        <v>0</v>
      </c>
      <c r="D24" s="13">
        <f>D26+D27</f>
        <v>4.227</v>
      </c>
      <c r="E24" s="13">
        <f t="shared" si="0"/>
        <v>4.227</v>
      </c>
      <c r="F24" s="23"/>
    </row>
    <row r="25" spans="1:6" ht="47.25" hidden="1">
      <c r="A25" s="10" t="s">
        <v>150</v>
      </c>
      <c r="B25" s="7" t="s">
        <v>152</v>
      </c>
      <c r="C25" s="13"/>
      <c r="D25" s="13">
        <v>0.007</v>
      </c>
      <c r="E25" s="13">
        <f t="shared" si="0"/>
        <v>0.007</v>
      </c>
      <c r="F25" s="23"/>
    </row>
    <row r="26" spans="1:6" ht="15.75">
      <c r="A26" s="10" t="s">
        <v>154</v>
      </c>
      <c r="B26" s="7" t="s">
        <v>155</v>
      </c>
      <c r="C26" s="13">
        <v>0</v>
      </c>
      <c r="D26" s="13">
        <v>0.344</v>
      </c>
      <c r="E26" s="13">
        <f t="shared" si="0"/>
        <v>0.344</v>
      </c>
      <c r="F26" s="23"/>
    </row>
    <row r="27" spans="1:6" ht="47.25">
      <c r="A27" s="10" t="s">
        <v>151</v>
      </c>
      <c r="B27" s="7" t="s">
        <v>153</v>
      </c>
      <c r="C27" s="13"/>
      <c r="D27" s="13">
        <v>3.883</v>
      </c>
      <c r="E27" s="13">
        <f t="shared" si="0"/>
        <v>3.883</v>
      </c>
      <c r="F27" s="23"/>
    </row>
    <row r="28" spans="1:6" ht="15.75">
      <c r="A28" s="9" t="s">
        <v>35</v>
      </c>
      <c r="B28" s="18"/>
      <c r="C28" s="14">
        <f>C29+C35+C39+C42+C46+C49</f>
        <v>252053.6</v>
      </c>
      <c r="D28" s="14">
        <f>D29+D35+D39+D42+D46+D49+D66</f>
        <v>235856.925</v>
      </c>
      <c r="E28" s="14">
        <f t="shared" si="0"/>
        <v>-16196.675000000017</v>
      </c>
      <c r="F28" s="24">
        <f t="shared" si="1"/>
        <v>93.57411479145705</v>
      </c>
    </row>
    <row r="29" spans="1:6" ht="78.75">
      <c r="A29" s="10" t="s">
        <v>36</v>
      </c>
      <c r="B29" s="7" t="s">
        <v>37</v>
      </c>
      <c r="C29" s="13">
        <f>C30+C31+C32+C33+C34</f>
        <v>16476.5</v>
      </c>
      <c r="D29" s="13">
        <f>D30+D31+D32+D33+D34</f>
        <v>11313.777</v>
      </c>
      <c r="E29" s="13">
        <f t="shared" si="0"/>
        <v>-5162.723</v>
      </c>
      <c r="F29" s="23">
        <f t="shared" si="1"/>
        <v>68.66614268807089</v>
      </c>
    </row>
    <row r="30" spans="1:6" ht="141.75" hidden="1">
      <c r="A30" s="10" t="s">
        <v>117</v>
      </c>
      <c r="B30" s="7" t="s">
        <v>116</v>
      </c>
      <c r="C30" s="13">
        <v>0</v>
      </c>
      <c r="D30" s="13">
        <v>0</v>
      </c>
      <c r="E30" s="13">
        <f>D30-C30</f>
        <v>0</v>
      </c>
      <c r="F30" s="23"/>
    </row>
    <row r="31" spans="1:6" ht="47.25">
      <c r="A31" s="10" t="s">
        <v>38</v>
      </c>
      <c r="B31" s="7" t="s">
        <v>39</v>
      </c>
      <c r="C31" s="17">
        <v>75.7</v>
      </c>
      <c r="D31" s="17">
        <v>22.44</v>
      </c>
      <c r="E31" s="13">
        <f t="shared" si="0"/>
        <v>-53.260000000000005</v>
      </c>
      <c r="F31" s="23">
        <f t="shared" si="1"/>
        <v>29.64332892998679</v>
      </c>
    </row>
    <row r="32" spans="1:6" ht="173.25">
      <c r="A32" s="10" t="s">
        <v>40</v>
      </c>
      <c r="B32" s="7" t="s">
        <v>41</v>
      </c>
      <c r="C32" s="17">
        <v>13983.9</v>
      </c>
      <c r="D32" s="17">
        <v>10124.103</v>
      </c>
      <c r="E32" s="13">
        <f t="shared" si="0"/>
        <v>-3859.7970000000005</v>
      </c>
      <c r="F32" s="23">
        <f t="shared" si="1"/>
        <v>72.39827944993885</v>
      </c>
    </row>
    <row r="33" spans="1:6" ht="78.75" hidden="1">
      <c r="A33" s="12" t="s">
        <v>118</v>
      </c>
      <c r="B33" s="19" t="s">
        <v>119</v>
      </c>
      <c r="C33" s="17">
        <v>0</v>
      </c>
      <c r="D33" s="17">
        <v>0</v>
      </c>
      <c r="E33" s="13">
        <f>D33-C33</f>
        <v>0</v>
      </c>
      <c r="F33" s="23" t="e">
        <f t="shared" si="1"/>
        <v>#DIV/0!</v>
      </c>
    </row>
    <row r="34" spans="1:6" ht="157.5">
      <c r="A34" s="10" t="s">
        <v>42</v>
      </c>
      <c r="B34" s="7" t="s">
        <v>43</v>
      </c>
      <c r="C34" s="17">
        <v>2416.9</v>
      </c>
      <c r="D34" s="17">
        <v>1167.234</v>
      </c>
      <c r="E34" s="13">
        <f t="shared" si="0"/>
        <v>-1249.6660000000002</v>
      </c>
      <c r="F34" s="23">
        <f t="shared" si="1"/>
        <v>48.294674996896845</v>
      </c>
    </row>
    <row r="35" spans="1:6" ht="31.5">
      <c r="A35" s="10" t="s">
        <v>44</v>
      </c>
      <c r="B35" s="7" t="s">
        <v>45</v>
      </c>
      <c r="C35" s="13">
        <f>C36+C37+C38</f>
        <v>34299.6</v>
      </c>
      <c r="D35" s="13">
        <f>D36+D37+D38</f>
        <v>36565.49</v>
      </c>
      <c r="E35" s="13">
        <f t="shared" si="0"/>
        <v>2265.8899999999994</v>
      </c>
      <c r="F35" s="23">
        <f t="shared" si="1"/>
        <v>106.60617033434792</v>
      </c>
    </row>
    <row r="36" spans="1:6" ht="31.5">
      <c r="A36" s="10" t="s">
        <v>46</v>
      </c>
      <c r="B36" s="7" t="s">
        <v>47</v>
      </c>
      <c r="C36" s="17">
        <v>4862.7</v>
      </c>
      <c r="D36" s="17">
        <v>1041.646</v>
      </c>
      <c r="E36" s="13">
        <f t="shared" si="0"/>
        <v>-3821.054</v>
      </c>
      <c r="F36" s="23">
        <f t="shared" si="1"/>
        <v>21.421144631583278</v>
      </c>
    </row>
    <row r="37" spans="1:6" ht="15.75">
      <c r="A37" s="10" t="s">
        <v>48</v>
      </c>
      <c r="B37" s="7" t="s">
        <v>49</v>
      </c>
      <c r="C37" s="17">
        <v>2955.9</v>
      </c>
      <c r="D37" s="17">
        <v>346.159</v>
      </c>
      <c r="E37" s="13">
        <f t="shared" si="0"/>
        <v>-2609.741</v>
      </c>
      <c r="F37" s="23">
        <f t="shared" si="1"/>
        <v>11.710781826178152</v>
      </c>
    </row>
    <row r="38" spans="1:6" ht="15.75">
      <c r="A38" s="10" t="s">
        <v>50</v>
      </c>
      <c r="B38" s="7" t="s">
        <v>51</v>
      </c>
      <c r="C38" s="17">
        <v>26481</v>
      </c>
      <c r="D38" s="17">
        <v>35177.685</v>
      </c>
      <c r="E38" s="13">
        <f t="shared" si="0"/>
        <v>8696.684999999998</v>
      </c>
      <c r="F38" s="23">
        <f t="shared" si="1"/>
        <v>132.84122578452474</v>
      </c>
    </row>
    <row r="39" spans="1:6" ht="63">
      <c r="A39" s="10" t="s">
        <v>125</v>
      </c>
      <c r="B39" s="7" t="s">
        <v>52</v>
      </c>
      <c r="C39" s="13">
        <f>C40+C41</f>
        <v>34954</v>
      </c>
      <c r="D39" s="13">
        <f>D40+D41</f>
        <v>21934.984</v>
      </c>
      <c r="E39" s="13">
        <f t="shared" si="0"/>
        <v>-13019.016</v>
      </c>
      <c r="F39" s="23">
        <f t="shared" si="1"/>
        <v>62.753859358013386</v>
      </c>
    </row>
    <row r="40" spans="1:6" ht="31.5">
      <c r="A40" s="10" t="s">
        <v>53</v>
      </c>
      <c r="B40" s="7" t="s">
        <v>54</v>
      </c>
      <c r="C40" s="17">
        <v>27310.1</v>
      </c>
      <c r="D40" s="17">
        <v>16148.386</v>
      </c>
      <c r="E40" s="13">
        <f t="shared" si="0"/>
        <v>-11161.713999999998</v>
      </c>
      <c r="F40" s="23">
        <f t="shared" si="1"/>
        <v>59.129721238662626</v>
      </c>
    </row>
    <row r="41" spans="1:6" ht="31.5">
      <c r="A41" s="10" t="s">
        <v>55</v>
      </c>
      <c r="B41" s="7" t="s">
        <v>56</v>
      </c>
      <c r="C41" s="17">
        <v>7643.9</v>
      </c>
      <c r="D41" s="17">
        <v>5786.598</v>
      </c>
      <c r="E41" s="13">
        <f t="shared" si="0"/>
        <v>-1857.3019999999997</v>
      </c>
      <c r="F41" s="23">
        <f t="shared" si="1"/>
        <v>75.70216774159788</v>
      </c>
    </row>
    <row r="42" spans="1:6" ht="47.25">
      <c r="A42" s="10" t="s">
        <v>57</v>
      </c>
      <c r="B42" s="7" t="s">
        <v>58</v>
      </c>
      <c r="C42" s="13">
        <f>C44+C43</f>
        <v>0</v>
      </c>
      <c r="D42" s="13">
        <f>D44+D43+D45</f>
        <v>37490.867999999995</v>
      </c>
      <c r="E42" s="13">
        <f t="shared" si="0"/>
        <v>37490.867999999995</v>
      </c>
      <c r="F42" s="23"/>
    </row>
    <row r="43" spans="1:6" ht="157.5" hidden="1">
      <c r="A43" s="11" t="s">
        <v>114</v>
      </c>
      <c r="B43" s="20" t="s">
        <v>115</v>
      </c>
      <c r="C43" s="13">
        <v>0</v>
      </c>
      <c r="D43" s="13">
        <v>0</v>
      </c>
      <c r="E43" s="13">
        <f>D43-C43</f>
        <v>0</v>
      </c>
      <c r="F43" s="23"/>
    </row>
    <row r="44" spans="1:6" ht="63">
      <c r="A44" s="10" t="s">
        <v>59</v>
      </c>
      <c r="B44" s="7" t="s">
        <v>60</v>
      </c>
      <c r="C44" s="17">
        <v>0</v>
      </c>
      <c r="D44" s="17">
        <v>28.653</v>
      </c>
      <c r="E44" s="13">
        <f t="shared" si="0"/>
        <v>28.653</v>
      </c>
      <c r="F44" s="23"/>
    </row>
    <row r="45" spans="1:6" ht="63">
      <c r="A45" s="29" t="s">
        <v>156</v>
      </c>
      <c r="B45" s="30" t="s">
        <v>157</v>
      </c>
      <c r="C45" s="17">
        <v>0</v>
      </c>
      <c r="D45" s="17">
        <v>37462.215</v>
      </c>
      <c r="E45" s="13">
        <f t="shared" si="0"/>
        <v>37462.215</v>
      </c>
      <c r="F45" s="23"/>
    </row>
    <row r="46" spans="1:6" ht="31.5">
      <c r="A46" s="10" t="s">
        <v>61</v>
      </c>
      <c r="B46" s="7" t="s">
        <v>62</v>
      </c>
      <c r="C46" s="13">
        <f>C47</f>
        <v>128.6</v>
      </c>
      <c r="D46" s="13">
        <f>D47+D48</f>
        <v>137.95</v>
      </c>
      <c r="E46" s="13">
        <f t="shared" si="0"/>
        <v>9.349999999999994</v>
      </c>
      <c r="F46" s="23">
        <f t="shared" si="1"/>
        <v>107.27060653188181</v>
      </c>
    </row>
    <row r="47" spans="1:6" ht="62.25" customHeight="1">
      <c r="A47" s="10" t="s">
        <v>63</v>
      </c>
      <c r="B47" s="7" t="s">
        <v>64</v>
      </c>
      <c r="C47" s="17">
        <v>128.6</v>
      </c>
      <c r="D47" s="17">
        <v>44.55</v>
      </c>
      <c r="E47" s="13">
        <f t="shared" si="0"/>
        <v>-84.05</v>
      </c>
      <c r="F47" s="23">
        <f t="shared" si="1"/>
        <v>34.64230171073095</v>
      </c>
    </row>
    <row r="48" spans="1:6" ht="62.25" customHeight="1">
      <c r="A48" s="27" t="s">
        <v>158</v>
      </c>
      <c r="B48" s="26" t="s">
        <v>159</v>
      </c>
      <c r="C48" s="17">
        <v>0</v>
      </c>
      <c r="D48" s="17">
        <f>'[1]Динамика доходов рес.бюджета'!$E$47</f>
        <v>93.4</v>
      </c>
      <c r="E48" s="13">
        <f t="shared" si="0"/>
        <v>93.4</v>
      </c>
      <c r="F48" s="23"/>
    </row>
    <row r="49" spans="1:6" ht="31.5">
      <c r="A49" s="10" t="s">
        <v>65</v>
      </c>
      <c r="B49" s="7" t="s">
        <v>66</v>
      </c>
      <c r="C49" s="13">
        <f>C50+C54+C56+C57+C58</f>
        <v>166194.9</v>
      </c>
      <c r="D49" s="13">
        <f>SUM(D50:D58)</f>
        <v>127995.15599999999</v>
      </c>
      <c r="E49" s="13">
        <f t="shared" si="0"/>
        <v>-38199.744000000006</v>
      </c>
      <c r="F49" s="23">
        <f t="shared" si="1"/>
        <v>77.01509252088962</v>
      </c>
    </row>
    <row r="50" spans="1:6" ht="78.75">
      <c r="A50" s="10" t="s">
        <v>138</v>
      </c>
      <c r="B50" s="7" t="s">
        <v>139</v>
      </c>
      <c r="C50" s="13">
        <v>165558.8</v>
      </c>
      <c r="D50" s="13">
        <v>92694.355</v>
      </c>
      <c r="E50" s="13">
        <f t="shared" si="0"/>
        <v>-72864.44499999999</v>
      </c>
      <c r="F50" s="23">
        <f t="shared" si="1"/>
        <v>55.98878162924592</v>
      </c>
    </row>
    <row r="51" spans="1:6" ht="145.5" customHeight="1" hidden="1">
      <c r="A51" s="10" t="s">
        <v>160</v>
      </c>
      <c r="B51" s="7" t="s">
        <v>67</v>
      </c>
      <c r="C51" s="17">
        <v>0</v>
      </c>
      <c r="D51" s="17">
        <v>0</v>
      </c>
      <c r="E51" s="13">
        <f t="shared" si="0"/>
        <v>0</v>
      </c>
      <c r="F51" s="23"/>
    </row>
    <row r="52" spans="1:6" ht="47.25" hidden="1">
      <c r="A52" s="10" t="s">
        <v>126</v>
      </c>
      <c r="B52" s="20" t="s">
        <v>113</v>
      </c>
      <c r="C52" s="17">
        <v>0</v>
      </c>
      <c r="D52" s="17">
        <v>0</v>
      </c>
      <c r="E52" s="13">
        <f>D52-C52</f>
        <v>0</v>
      </c>
      <c r="F52" s="23" t="e">
        <f t="shared" si="1"/>
        <v>#DIV/0!</v>
      </c>
    </row>
    <row r="53" spans="1:6" ht="65.25" customHeight="1" hidden="1">
      <c r="A53" s="28" t="s">
        <v>143</v>
      </c>
      <c r="B53" s="7" t="s">
        <v>161</v>
      </c>
      <c r="C53" s="17">
        <v>0</v>
      </c>
      <c r="D53" s="17">
        <v>0</v>
      </c>
      <c r="E53" s="13">
        <f>D53-C53</f>
        <v>0</v>
      </c>
      <c r="F53" s="23"/>
    </row>
    <row r="54" spans="1:6" ht="141.75" customHeight="1">
      <c r="A54" s="10" t="s">
        <v>141</v>
      </c>
      <c r="B54" s="25" t="s">
        <v>142</v>
      </c>
      <c r="C54" s="17">
        <v>151.7</v>
      </c>
      <c r="D54" s="17">
        <v>2065.628</v>
      </c>
      <c r="E54" s="13">
        <f>D54-C54</f>
        <v>1913.928</v>
      </c>
      <c r="F54" s="23">
        <f t="shared" si="1"/>
        <v>1361.6532630191168</v>
      </c>
    </row>
    <row r="55" spans="1:6" ht="46.5" customHeight="1" hidden="1">
      <c r="A55" s="10" t="s">
        <v>122</v>
      </c>
      <c r="B55" s="25" t="s">
        <v>123</v>
      </c>
      <c r="C55" s="17">
        <v>0</v>
      </c>
      <c r="D55" s="17">
        <v>0</v>
      </c>
      <c r="E55" s="13">
        <f>D55-C55</f>
        <v>0</v>
      </c>
      <c r="F55" s="23" t="e">
        <f t="shared" si="1"/>
        <v>#DIV/0!</v>
      </c>
    </row>
    <row r="56" spans="1:6" ht="110.25" hidden="1">
      <c r="A56" s="31" t="s">
        <v>162</v>
      </c>
      <c r="B56" s="30" t="s">
        <v>163</v>
      </c>
      <c r="C56" s="17"/>
      <c r="D56" s="17"/>
      <c r="E56" s="13">
        <f>D56-C56</f>
        <v>0</v>
      </c>
      <c r="F56" s="23"/>
    </row>
    <row r="57" spans="1:6" ht="31.5">
      <c r="A57" s="10" t="s">
        <v>140</v>
      </c>
      <c r="B57" s="7" t="s">
        <v>144</v>
      </c>
      <c r="C57" s="17">
        <v>424</v>
      </c>
      <c r="D57" s="17">
        <v>33235.173</v>
      </c>
      <c r="E57" s="13">
        <f t="shared" si="0"/>
        <v>32811.173</v>
      </c>
      <c r="F57" s="23">
        <f t="shared" si="1"/>
        <v>7838.484198113209</v>
      </c>
    </row>
    <row r="58" spans="1:6" ht="31.5">
      <c r="A58" s="10" t="s">
        <v>148</v>
      </c>
      <c r="B58" s="7" t="s">
        <v>149</v>
      </c>
      <c r="C58" s="17">
        <v>60.4</v>
      </c>
      <c r="D58" s="17">
        <v>0</v>
      </c>
      <c r="E58" s="13">
        <f t="shared" si="0"/>
        <v>-60.4</v>
      </c>
      <c r="F58" s="23">
        <f t="shared" si="1"/>
        <v>0</v>
      </c>
    </row>
    <row r="59" spans="1:6" ht="63" hidden="1">
      <c r="A59" s="10" t="s">
        <v>68</v>
      </c>
      <c r="B59" s="7" t="s">
        <v>69</v>
      </c>
      <c r="C59" s="17"/>
      <c r="D59" s="17"/>
      <c r="E59" s="13"/>
      <c r="F59" s="23"/>
    </row>
    <row r="60" spans="1:6" ht="51.75" customHeight="1" hidden="1">
      <c r="A60" s="10" t="s">
        <v>70</v>
      </c>
      <c r="B60" s="7" t="s">
        <v>71</v>
      </c>
      <c r="C60" s="17"/>
      <c r="D60" s="17"/>
      <c r="E60" s="13"/>
      <c r="F60" s="23" t="e">
        <f t="shared" si="1"/>
        <v>#DIV/0!</v>
      </c>
    </row>
    <row r="61" spans="1:6" ht="78.75" hidden="1">
      <c r="A61" s="10" t="s">
        <v>72</v>
      </c>
      <c r="B61" s="7" t="s">
        <v>73</v>
      </c>
      <c r="C61" s="17"/>
      <c r="D61" s="17"/>
      <c r="E61" s="13"/>
      <c r="F61" s="23" t="e">
        <f t="shared" si="1"/>
        <v>#DIV/0!</v>
      </c>
    </row>
    <row r="62" spans="1:6" ht="97.5" customHeight="1" hidden="1">
      <c r="A62" s="10" t="s">
        <v>74</v>
      </c>
      <c r="B62" s="7" t="s">
        <v>75</v>
      </c>
      <c r="C62" s="17"/>
      <c r="D62" s="17"/>
      <c r="E62" s="13"/>
      <c r="F62" s="23" t="e">
        <f t="shared" si="1"/>
        <v>#DIV/0!</v>
      </c>
    </row>
    <row r="63" spans="1:6" ht="110.25" hidden="1">
      <c r="A63" s="10" t="s">
        <v>76</v>
      </c>
      <c r="B63" s="7" t="s">
        <v>77</v>
      </c>
      <c r="C63" s="17"/>
      <c r="D63" s="17"/>
      <c r="E63" s="13"/>
      <c r="F63" s="23" t="e">
        <f t="shared" si="1"/>
        <v>#DIV/0!</v>
      </c>
    </row>
    <row r="64" spans="1:6" ht="141.75" hidden="1">
      <c r="A64" s="10" t="s">
        <v>78</v>
      </c>
      <c r="B64" s="7" t="s">
        <v>79</v>
      </c>
      <c r="C64" s="17"/>
      <c r="D64" s="17"/>
      <c r="E64" s="13"/>
      <c r="F64" s="23" t="e">
        <f t="shared" si="1"/>
        <v>#DIV/0!</v>
      </c>
    </row>
    <row r="65" spans="1:6" s="6" customFormat="1" ht="47.25" hidden="1">
      <c r="A65" s="10" t="s">
        <v>80</v>
      </c>
      <c r="B65" s="7" t="s">
        <v>81</v>
      </c>
      <c r="C65" s="17"/>
      <c r="D65" s="17"/>
      <c r="E65" s="13"/>
      <c r="F65" s="23" t="e">
        <f t="shared" si="1"/>
        <v>#DIV/0!</v>
      </c>
    </row>
    <row r="66" spans="1:6" ht="31.5">
      <c r="A66" s="10" t="s">
        <v>82</v>
      </c>
      <c r="B66" s="7" t="s">
        <v>83</v>
      </c>
      <c r="C66" s="13">
        <f>C67+C68</f>
        <v>0</v>
      </c>
      <c r="D66" s="13">
        <f>D67+D68</f>
        <v>418.70000000000005</v>
      </c>
      <c r="E66" s="13">
        <f t="shared" si="0"/>
        <v>418.70000000000005</v>
      </c>
      <c r="F66" s="23" t="e">
        <f t="shared" si="1"/>
        <v>#DIV/0!</v>
      </c>
    </row>
    <row r="67" spans="1:6" ht="15.75">
      <c r="A67" s="10" t="s">
        <v>84</v>
      </c>
      <c r="B67" s="7" t="s">
        <v>85</v>
      </c>
      <c r="C67" s="17">
        <v>0</v>
      </c>
      <c r="D67" s="17">
        <v>419.6</v>
      </c>
      <c r="E67" s="13">
        <f t="shared" si="0"/>
        <v>419.6</v>
      </c>
      <c r="F67" s="23"/>
    </row>
    <row r="68" spans="1:6" ht="15.75">
      <c r="A68" s="10" t="s">
        <v>86</v>
      </c>
      <c r="B68" s="7" t="s">
        <v>87</v>
      </c>
      <c r="C68" s="17"/>
      <c r="D68" s="17">
        <v>-0.9</v>
      </c>
      <c r="E68" s="13">
        <f t="shared" si="0"/>
        <v>-0.9</v>
      </c>
      <c r="F68" s="23" t="e">
        <f t="shared" si="1"/>
        <v>#DIV/0!</v>
      </c>
    </row>
    <row r="69" spans="1:6" s="6" customFormat="1" ht="31.5">
      <c r="A69" s="36" t="s">
        <v>103</v>
      </c>
      <c r="B69" s="18" t="s">
        <v>104</v>
      </c>
      <c r="C69" s="32">
        <v>17027192.9</v>
      </c>
      <c r="D69" s="14">
        <v>13885697.899999999</v>
      </c>
      <c r="E69" s="33">
        <v>-3141495</v>
      </c>
      <c r="F69" s="34">
        <v>81.55012973395046</v>
      </c>
    </row>
    <row r="70" spans="1:7" ht="78.75">
      <c r="A70" s="43" t="s">
        <v>105</v>
      </c>
      <c r="B70" s="7" t="s">
        <v>106</v>
      </c>
      <c r="C70" s="37">
        <v>16391774.2</v>
      </c>
      <c r="D70" s="13">
        <v>13226573.5</v>
      </c>
      <c r="E70" s="38">
        <v>-3165200.6999999993</v>
      </c>
      <c r="F70" s="39">
        <v>80.69031050952373</v>
      </c>
      <c r="G70" s="35"/>
    </row>
    <row r="71" spans="1:6" ht="31.5">
      <c r="A71" s="43" t="s">
        <v>107</v>
      </c>
      <c r="B71" s="7" t="s">
        <v>127</v>
      </c>
      <c r="C71" s="37">
        <v>10205823.9</v>
      </c>
      <c r="D71" s="13">
        <v>7923034.1</v>
      </c>
      <c r="E71" s="38">
        <v>-2282789.8000000007</v>
      </c>
      <c r="F71" s="39">
        <v>77.63247903973729</v>
      </c>
    </row>
    <row r="72" spans="1:6" ht="31.5">
      <c r="A72" s="43" t="s">
        <v>108</v>
      </c>
      <c r="B72" s="7" t="s">
        <v>128</v>
      </c>
      <c r="C72" s="37">
        <v>9374943.9</v>
      </c>
      <c r="D72" s="40">
        <v>7030800</v>
      </c>
      <c r="E72" s="38">
        <v>-2344143.9000000004</v>
      </c>
      <c r="F72" s="39">
        <v>74.99564877396226</v>
      </c>
    </row>
    <row r="73" spans="1:6" ht="47.25">
      <c r="A73" s="43" t="s">
        <v>109</v>
      </c>
      <c r="B73" s="7" t="s">
        <v>129</v>
      </c>
      <c r="C73" s="37">
        <v>259374</v>
      </c>
      <c r="D73" s="40">
        <v>348339.6</v>
      </c>
      <c r="E73" s="38">
        <v>88965.59999999998</v>
      </c>
      <c r="F73" s="39">
        <v>134.3001226028823</v>
      </c>
    </row>
    <row r="74" spans="1:6" ht="78.75">
      <c r="A74" s="43" t="s">
        <v>124</v>
      </c>
      <c r="B74" s="7" t="s">
        <v>130</v>
      </c>
      <c r="C74" s="37">
        <v>571506</v>
      </c>
      <c r="D74" s="40">
        <v>428634</v>
      </c>
      <c r="E74" s="38">
        <v>-142872</v>
      </c>
      <c r="F74" s="39">
        <v>75.00078739330822</v>
      </c>
    </row>
    <row r="75" spans="1:6" ht="188.25" customHeight="1">
      <c r="A75" s="43" t="s">
        <v>174</v>
      </c>
      <c r="B75" s="7" t="s">
        <v>164</v>
      </c>
      <c r="C75" s="37">
        <v>0</v>
      </c>
      <c r="D75" s="40">
        <v>88000</v>
      </c>
      <c r="E75" s="38">
        <v>88000</v>
      </c>
      <c r="F75" s="39">
        <v>0</v>
      </c>
    </row>
    <row r="76" spans="1:6" ht="173.25">
      <c r="A76" s="43" t="s">
        <v>175</v>
      </c>
      <c r="B76" s="7" t="s">
        <v>165</v>
      </c>
      <c r="C76" s="37">
        <v>0</v>
      </c>
      <c r="D76" s="40">
        <v>19885.5</v>
      </c>
      <c r="E76" s="38">
        <v>19885.5</v>
      </c>
      <c r="F76" s="39">
        <v>0</v>
      </c>
    </row>
    <row r="77" spans="1:6" ht="15" customHeight="1">
      <c r="A77" s="43" t="s">
        <v>176</v>
      </c>
      <c r="B77" s="7" t="s">
        <v>170</v>
      </c>
      <c r="C77" s="37">
        <v>0</v>
      </c>
      <c r="D77" s="40">
        <v>7375</v>
      </c>
      <c r="E77" s="38">
        <v>7375</v>
      </c>
      <c r="F77" s="39">
        <v>0</v>
      </c>
    </row>
    <row r="78" spans="1:6" ht="64.5" customHeight="1">
      <c r="A78" s="43" t="s">
        <v>110</v>
      </c>
      <c r="B78" s="7" t="s">
        <v>131</v>
      </c>
      <c r="C78" s="37">
        <v>4279035.9</v>
      </c>
      <c r="D78" s="40">
        <v>3242298.4</v>
      </c>
      <c r="E78" s="38">
        <v>-1036737.5000000005</v>
      </c>
      <c r="F78" s="39">
        <v>75.77170362136947</v>
      </c>
    </row>
    <row r="79" spans="1:6" ht="31.5">
      <c r="A79" s="43" t="s">
        <v>111</v>
      </c>
      <c r="B79" s="7" t="s">
        <v>132</v>
      </c>
      <c r="C79" s="37">
        <v>1434443.5</v>
      </c>
      <c r="D79" s="40">
        <v>1414607.4</v>
      </c>
      <c r="E79" s="38">
        <v>-19836.100000000093</v>
      </c>
      <c r="F79" s="39">
        <v>98.61715710657128</v>
      </c>
    </row>
    <row r="80" spans="1:6" ht="22.5" customHeight="1">
      <c r="A80" s="43" t="s">
        <v>112</v>
      </c>
      <c r="B80" s="7" t="s">
        <v>133</v>
      </c>
      <c r="C80" s="37">
        <v>472470.9</v>
      </c>
      <c r="D80" s="40">
        <v>646633.6</v>
      </c>
      <c r="E80" s="38">
        <v>174162.69999999995</v>
      </c>
      <c r="F80" s="39">
        <v>136.8621009251575</v>
      </c>
    </row>
    <row r="81" spans="1:6" s="6" customFormat="1" ht="46.5" customHeight="1">
      <c r="A81" s="43" t="s">
        <v>88</v>
      </c>
      <c r="B81" s="7" t="s">
        <v>89</v>
      </c>
      <c r="C81" s="37">
        <v>34860.4</v>
      </c>
      <c r="D81" s="13">
        <v>21603.7</v>
      </c>
      <c r="E81" s="38">
        <v>-13256.7</v>
      </c>
      <c r="F81" s="39">
        <v>61.97203703916191</v>
      </c>
    </row>
    <row r="82" spans="1:6" ht="63">
      <c r="A82" s="43" t="s">
        <v>90</v>
      </c>
      <c r="B82" s="7" t="s">
        <v>134</v>
      </c>
      <c r="C82" s="37">
        <v>34860.4</v>
      </c>
      <c r="D82" s="13">
        <v>21603.7</v>
      </c>
      <c r="E82" s="38">
        <v>-13256.7</v>
      </c>
      <c r="F82" s="39">
        <v>61.97203703916191</v>
      </c>
    </row>
    <row r="83" spans="1:6" ht="78.75">
      <c r="A83" s="43" t="s">
        <v>177</v>
      </c>
      <c r="B83" s="7" t="s">
        <v>171</v>
      </c>
      <c r="C83" s="37">
        <v>-6.7</v>
      </c>
      <c r="D83" s="44">
        <v>-184.7</v>
      </c>
      <c r="E83" s="38">
        <v>-178</v>
      </c>
      <c r="F83" s="39">
        <v>2756.7164179104475</v>
      </c>
    </row>
    <row r="84" spans="1:6" ht="45.75" customHeight="1">
      <c r="A84" s="43" t="s">
        <v>168</v>
      </c>
      <c r="B84" s="7" t="s">
        <v>172</v>
      </c>
      <c r="C84" s="37">
        <v>34867.1</v>
      </c>
      <c r="D84" s="40">
        <v>21788.4</v>
      </c>
      <c r="E84" s="38">
        <v>-13078.699999999997</v>
      </c>
      <c r="F84" s="39">
        <v>62.48985433259434</v>
      </c>
    </row>
    <row r="85" spans="1:6" ht="63">
      <c r="A85" s="43" t="s">
        <v>145</v>
      </c>
      <c r="B85" s="7" t="s">
        <v>178</v>
      </c>
      <c r="C85" s="37">
        <v>8626.3</v>
      </c>
      <c r="D85" s="40">
        <v>17114.5</v>
      </c>
      <c r="E85" s="38">
        <v>8488.2</v>
      </c>
      <c r="F85" s="39">
        <v>198.39908187751413</v>
      </c>
    </row>
    <row r="86" spans="1:6" ht="63">
      <c r="A86" s="43" t="s">
        <v>179</v>
      </c>
      <c r="B86" s="7" t="s">
        <v>146</v>
      </c>
      <c r="C86" s="37">
        <v>8626.3</v>
      </c>
      <c r="D86" s="40">
        <v>17114.5</v>
      </c>
      <c r="E86" s="38">
        <v>8488.2</v>
      </c>
      <c r="F86" s="39">
        <v>198.39908187751413</v>
      </c>
    </row>
    <row r="87" spans="1:6" ht="31.5">
      <c r="A87" s="43" t="s">
        <v>91</v>
      </c>
      <c r="B87" s="7" t="s">
        <v>92</v>
      </c>
      <c r="C87" s="37">
        <v>7200</v>
      </c>
      <c r="D87" s="41">
        <v>5350</v>
      </c>
      <c r="E87" s="38">
        <v>-1850</v>
      </c>
      <c r="F87" s="39">
        <v>74.30555555555556</v>
      </c>
    </row>
    <row r="88" spans="1:6" s="6" customFormat="1" ht="47.25">
      <c r="A88" s="43" t="s">
        <v>93</v>
      </c>
      <c r="B88" s="7" t="s">
        <v>135</v>
      </c>
      <c r="C88" s="37">
        <v>7200</v>
      </c>
      <c r="D88" s="41">
        <v>5350</v>
      </c>
      <c r="E88" s="38">
        <v>-1850</v>
      </c>
      <c r="F88" s="39">
        <v>74.30555555555556</v>
      </c>
    </row>
    <row r="89" spans="1:6" ht="141.75">
      <c r="A89" s="43" t="s">
        <v>180</v>
      </c>
      <c r="B89" s="7" t="s">
        <v>94</v>
      </c>
      <c r="C89" s="37">
        <v>636194.5</v>
      </c>
      <c r="D89" s="13">
        <v>622027.7</v>
      </c>
      <c r="E89" s="38">
        <v>-14166.800000000047</v>
      </c>
      <c r="F89" s="39">
        <v>97.77319671892793</v>
      </c>
    </row>
    <row r="90" spans="1:6" ht="157.5">
      <c r="A90" s="43" t="s">
        <v>181</v>
      </c>
      <c r="B90" s="7" t="s">
        <v>182</v>
      </c>
      <c r="C90" s="37">
        <v>636194.5</v>
      </c>
      <c r="D90" s="40">
        <v>622027.7</v>
      </c>
      <c r="E90" s="38">
        <v>-14166.800000000047</v>
      </c>
      <c r="F90" s="39">
        <v>97.77319671892793</v>
      </c>
    </row>
    <row r="91" spans="1:6" ht="157.5">
      <c r="A91" s="43" t="s">
        <v>136</v>
      </c>
      <c r="B91" s="7" t="s">
        <v>147</v>
      </c>
      <c r="C91" s="37">
        <v>636194.5</v>
      </c>
      <c r="D91" s="40">
        <v>622027.7</v>
      </c>
      <c r="E91" s="38">
        <v>-14166.800000000047</v>
      </c>
      <c r="F91" s="39">
        <v>97.77319671892793</v>
      </c>
    </row>
    <row r="92" spans="1:6" ht="94.5">
      <c r="A92" s="43" t="s">
        <v>95</v>
      </c>
      <c r="B92" s="7" t="s">
        <v>96</v>
      </c>
      <c r="C92" s="45">
        <v>-51462.5</v>
      </c>
      <c r="D92" s="13">
        <v>-6971.5</v>
      </c>
      <c r="E92" s="38">
        <v>44491</v>
      </c>
      <c r="F92" s="39">
        <v>13.54675734758319</v>
      </c>
    </row>
    <row r="93" spans="1:6" ht="94.5">
      <c r="A93" s="43" t="s">
        <v>169</v>
      </c>
      <c r="B93" s="7" t="s">
        <v>173</v>
      </c>
      <c r="C93" s="45">
        <v>-51462.5</v>
      </c>
      <c r="D93" s="42">
        <v>-6971.5</v>
      </c>
      <c r="E93" s="38">
        <v>44491</v>
      </c>
      <c r="F93" s="39">
        <v>13.54675734758319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57" bottom="0.3937007874015748" header="0.17" footer="0.1968503937007874"/>
  <pageSetup firstPageNumber="2" useFirstPageNumber="1"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Peteneva</cp:lastModifiedBy>
  <cp:lastPrinted>2020-10-26T09:30:30Z</cp:lastPrinted>
  <dcterms:created xsi:type="dcterms:W3CDTF">2016-04-05T04:35:34Z</dcterms:created>
  <dcterms:modified xsi:type="dcterms:W3CDTF">2020-10-29T03:11:52Z</dcterms:modified>
  <cp:category/>
  <cp:version/>
  <cp:contentType/>
  <cp:contentStatus/>
</cp:coreProperties>
</file>