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30" windowWidth="18915" windowHeight="11550"/>
  </bookViews>
  <sheets>
    <sheet name="Лист1" sheetId="1" r:id="rId1"/>
    <sheet name="Лист2" sheetId="2" r:id="rId2"/>
    <sheet name="Лист3" sheetId="3" r:id="rId3"/>
  </sheets>
  <definedNames>
    <definedName name="_xlnm.Print_Titles" localSheetId="0">Лист1!$8:$10</definedName>
  </definedNames>
  <calcPr calcId="125725"/>
</workbook>
</file>

<file path=xl/calcChain.xml><?xml version="1.0" encoding="utf-8"?>
<calcChain xmlns="http://schemas.openxmlformats.org/spreadsheetml/2006/main">
  <c r="G261" i="1"/>
  <c r="F261" s="1"/>
  <c r="G260"/>
  <c r="F260" s="1"/>
  <c r="G259"/>
  <c r="F259" s="1"/>
  <c r="G258"/>
  <c r="F258" s="1"/>
  <c r="G257"/>
  <c r="F257" s="1"/>
  <c r="G256"/>
  <c r="F256" s="1"/>
  <c r="G255"/>
  <c r="F255" s="1"/>
  <c r="G254"/>
  <c r="F254" s="1"/>
  <c r="G253"/>
  <c r="F253" s="1"/>
  <c r="G252"/>
  <c r="F252" s="1"/>
  <c r="G251"/>
  <c r="F251" s="1"/>
  <c r="E250"/>
  <c r="G249"/>
  <c r="F249" s="1"/>
  <c r="G248"/>
  <c r="E247"/>
  <c r="G246"/>
  <c r="F246" s="1"/>
  <c r="G245"/>
  <c r="E244"/>
  <c r="G243"/>
  <c r="F243" s="1"/>
  <c r="G242"/>
  <c r="F242" s="1"/>
  <c r="G241"/>
  <c r="F241" s="1"/>
  <c r="G240"/>
  <c r="F240" s="1"/>
  <c r="G239"/>
  <c r="F239" s="1"/>
  <c r="G238"/>
  <c r="F238" s="1"/>
  <c r="G237"/>
  <c r="F237" s="1"/>
  <c r="G236"/>
  <c r="F236" s="1"/>
  <c r="G235"/>
  <c r="F235" s="1"/>
  <c r="G234"/>
  <c r="F234" s="1"/>
  <c r="G233"/>
  <c r="F233" s="1"/>
  <c r="G232"/>
  <c r="F232" s="1"/>
  <c r="G231"/>
  <c r="F231" s="1"/>
  <c r="G230"/>
  <c r="F230" s="1"/>
  <c r="G229"/>
  <c r="F229" s="1"/>
  <c r="G228"/>
  <c r="F228" s="1"/>
  <c r="G227"/>
  <c r="F227" s="1"/>
  <c r="G226"/>
  <c r="F226" s="1"/>
  <c r="G225"/>
  <c r="F225" s="1"/>
  <c r="G224"/>
  <c r="F224" s="1"/>
  <c r="G223"/>
  <c r="F223" s="1"/>
  <c r="G222"/>
  <c r="F222" s="1"/>
  <c r="G221"/>
  <c r="F221" s="1"/>
  <c r="G220"/>
  <c r="F220" s="1"/>
  <c r="G219"/>
  <c r="E218"/>
  <c r="G217"/>
  <c r="F217" s="1"/>
  <c r="G216"/>
  <c r="F216" s="1"/>
  <c r="G215"/>
  <c r="F215" s="1"/>
  <c r="G214"/>
  <c r="F214" s="1"/>
  <c r="G213"/>
  <c r="E212"/>
  <c r="G211"/>
  <c r="G210" s="1"/>
  <c r="E210"/>
  <c r="G209"/>
  <c r="F209" s="1"/>
  <c r="F208" s="1"/>
  <c r="E208"/>
  <c r="G207"/>
  <c r="G206" s="1"/>
  <c r="E206"/>
  <c r="G205"/>
  <c r="G204" s="1"/>
  <c r="E204"/>
  <c r="G203"/>
  <c r="F203" s="1"/>
  <c r="G202"/>
  <c r="F202" s="1"/>
  <c r="G201"/>
  <c r="F201" s="1"/>
  <c r="G200"/>
  <c r="F200" s="1"/>
  <c r="G199"/>
  <c r="F199" s="1"/>
  <c r="G198"/>
  <c r="F198" s="1"/>
  <c r="G197"/>
  <c r="F197" s="1"/>
  <c r="G196"/>
  <c r="F196" s="1"/>
  <c r="G195"/>
  <c r="F195" s="1"/>
  <c r="E194"/>
  <c r="G193"/>
  <c r="F193" s="1"/>
  <c r="G192"/>
  <c r="F192" s="1"/>
  <c r="G191"/>
  <c r="E190"/>
  <c r="G189"/>
  <c r="F189" s="1"/>
  <c r="G188"/>
  <c r="F188" s="1"/>
  <c r="G187"/>
  <c r="F187" s="1"/>
  <c r="G186"/>
  <c r="F186" s="1"/>
  <c r="G185"/>
  <c r="F185" s="1"/>
  <c r="G184"/>
  <c r="F184" s="1"/>
  <c r="G183"/>
  <c r="F183" s="1"/>
  <c r="G182"/>
  <c r="F182" s="1"/>
  <c r="G181"/>
  <c r="F181" s="1"/>
  <c r="G180"/>
  <c r="F180" s="1"/>
  <c r="G179"/>
  <c r="F179" s="1"/>
  <c r="G178"/>
  <c r="F178" s="1"/>
  <c r="G177"/>
  <c r="F177" s="1"/>
  <c r="G176"/>
  <c r="F176" s="1"/>
  <c r="G175"/>
  <c r="F175" s="1"/>
  <c r="G174"/>
  <c r="F174" s="1"/>
  <c r="G173"/>
  <c r="F173" s="1"/>
  <c r="G172"/>
  <c r="F172" s="1"/>
  <c r="G171"/>
  <c r="F171" s="1"/>
  <c r="G170"/>
  <c r="F170" s="1"/>
  <c r="G169"/>
  <c r="F169" s="1"/>
  <c r="G168"/>
  <c r="F168" s="1"/>
  <c r="G167"/>
  <c r="F167" s="1"/>
  <c r="E166"/>
  <c r="G165"/>
  <c r="F165" s="1"/>
  <c r="G164"/>
  <c r="E163"/>
  <c r="G162"/>
  <c r="F162" s="1"/>
  <c r="G161"/>
  <c r="F161" s="1"/>
  <c r="G160"/>
  <c r="F160" s="1"/>
  <c r="G159"/>
  <c r="F159" s="1"/>
  <c r="G158"/>
  <c r="F158" s="1"/>
  <c r="G157"/>
  <c r="F157" s="1"/>
  <c r="G156"/>
  <c r="F156" s="1"/>
  <c r="G155"/>
  <c r="F155" s="1"/>
  <c r="G154"/>
  <c r="F154" s="1"/>
  <c r="G153"/>
  <c r="F153" s="1"/>
  <c r="G152"/>
  <c r="F152" s="1"/>
  <c r="G151"/>
  <c r="F151" s="1"/>
  <c r="G150"/>
  <c r="F150" s="1"/>
  <c r="G149"/>
  <c r="F149" s="1"/>
  <c r="G148"/>
  <c r="F148" s="1"/>
  <c r="G147"/>
  <c r="E146"/>
  <c r="G145"/>
  <c r="F145" s="1"/>
  <c r="G144"/>
  <c r="F144" s="1"/>
  <c r="G143"/>
  <c r="F143" s="1"/>
  <c r="G142"/>
  <c r="F142" s="1"/>
  <c r="G141"/>
  <c r="F141" s="1"/>
  <c r="G140"/>
  <c r="F140" s="1"/>
  <c r="G139"/>
  <c r="F139" s="1"/>
  <c r="G138"/>
  <c r="F138" s="1"/>
  <c r="G137"/>
  <c r="F137" s="1"/>
  <c r="G136"/>
  <c r="F136" s="1"/>
  <c r="G135"/>
  <c r="F135" s="1"/>
  <c r="G134"/>
  <c r="F134"/>
  <c r="G133"/>
  <c r="F133" s="1"/>
  <c r="G132"/>
  <c r="F132"/>
  <c r="G131"/>
  <c r="E130"/>
  <c r="G129"/>
  <c r="F129" s="1"/>
  <c r="G128"/>
  <c r="F128" s="1"/>
  <c r="G127"/>
  <c r="F127" s="1"/>
  <c r="G126"/>
  <c r="F126" s="1"/>
  <c r="G125"/>
  <c r="F125" s="1"/>
  <c r="G124"/>
  <c r="F124" s="1"/>
  <c r="G123"/>
  <c r="F123" s="1"/>
  <c r="G122"/>
  <c r="F122" s="1"/>
  <c r="G121"/>
  <c r="F121" s="1"/>
  <c r="G120"/>
  <c r="F120" s="1"/>
  <c r="G119"/>
  <c r="F119" s="1"/>
  <c r="G118"/>
  <c r="F118" s="1"/>
  <c r="G117"/>
  <c r="F117" s="1"/>
  <c r="G116"/>
  <c r="F116" s="1"/>
  <c r="G115"/>
  <c r="E114"/>
  <c r="G113"/>
  <c r="F113" s="1"/>
  <c r="G112"/>
  <c r="F112" s="1"/>
  <c r="E111"/>
  <c r="G110"/>
  <c r="F110" s="1"/>
  <c r="G109"/>
  <c r="F109" s="1"/>
  <c r="G108"/>
  <c r="F108" s="1"/>
  <c r="G107"/>
  <c r="F107" s="1"/>
  <c r="G106"/>
  <c r="F106" s="1"/>
  <c r="G105"/>
  <c r="F105" s="1"/>
  <c r="G104"/>
  <c r="F104" s="1"/>
  <c r="G103"/>
  <c r="F103" s="1"/>
  <c r="G102"/>
  <c r="F102" s="1"/>
  <c r="G101"/>
  <c r="F101" s="1"/>
  <c r="G100"/>
  <c r="F100" s="1"/>
  <c r="G99"/>
  <c r="F99" s="1"/>
  <c r="G98"/>
  <c r="F98" s="1"/>
  <c r="E97"/>
  <c r="G96"/>
  <c r="F96" s="1"/>
  <c r="G95"/>
  <c r="F95" s="1"/>
  <c r="G94"/>
  <c r="F94" s="1"/>
  <c r="G93"/>
  <c r="F93" s="1"/>
  <c r="G92"/>
  <c r="F92" s="1"/>
  <c r="G91"/>
  <c r="F91" s="1"/>
  <c r="G90"/>
  <c r="F90" s="1"/>
  <c r="G89"/>
  <c r="F89" s="1"/>
  <c r="E88"/>
  <c r="G87"/>
  <c r="F87" s="1"/>
  <c r="G86"/>
  <c r="F86" s="1"/>
  <c r="G85"/>
  <c r="F85" s="1"/>
  <c r="G84"/>
  <c r="F84" s="1"/>
  <c r="G83"/>
  <c r="F83" s="1"/>
  <c r="G82"/>
  <c r="F82" s="1"/>
  <c r="G81"/>
  <c r="F81" s="1"/>
  <c r="G80"/>
  <c r="F80" s="1"/>
  <c r="G79"/>
  <c r="E78"/>
  <c r="G77"/>
  <c r="F77" s="1"/>
  <c r="G76"/>
  <c r="F76" s="1"/>
  <c r="E75"/>
  <c r="G74"/>
  <c r="F74" s="1"/>
  <c r="G73"/>
  <c r="E72"/>
  <c r="G71"/>
  <c r="F71" s="1"/>
  <c r="G70"/>
  <c r="F70" s="1"/>
  <c r="G69"/>
  <c r="F69" s="1"/>
  <c r="G68"/>
  <c r="G67"/>
  <c r="F67" s="1"/>
  <c r="G66"/>
  <c r="F66" s="1"/>
  <c r="G65"/>
  <c r="F65" s="1"/>
  <c r="E64"/>
  <c r="G63"/>
  <c r="F63" s="1"/>
  <c r="G62"/>
  <c r="F62" s="1"/>
  <c r="G61"/>
  <c r="F61" s="1"/>
  <c r="G60"/>
  <c r="F60" s="1"/>
  <c r="G59"/>
  <c r="F59" s="1"/>
  <c r="G58"/>
  <c r="F58" s="1"/>
  <c r="G57"/>
  <c r="F57" s="1"/>
  <c r="G56"/>
  <c r="F56" s="1"/>
  <c r="G55"/>
  <c r="F55" s="1"/>
  <c r="G54"/>
  <c r="F54" s="1"/>
  <c r="G53"/>
  <c r="F53" s="1"/>
  <c r="G52"/>
  <c r="F52" s="1"/>
  <c r="G51"/>
  <c r="F51" s="1"/>
  <c r="G50"/>
  <c r="F50" s="1"/>
  <c r="G49"/>
  <c r="F49" s="1"/>
  <c r="G48"/>
  <c r="F48" s="1"/>
  <c r="G47"/>
  <c r="F47" s="1"/>
  <c r="G46"/>
  <c r="F46" s="1"/>
  <c r="G45"/>
  <c r="F45" s="1"/>
  <c r="G44"/>
  <c r="F44" s="1"/>
  <c r="G43"/>
  <c r="F43" s="1"/>
  <c r="G42"/>
  <c r="F42" s="1"/>
  <c r="G41"/>
  <c r="F41" s="1"/>
  <c r="G40"/>
  <c r="F40" s="1"/>
  <c r="G39"/>
  <c r="F39" s="1"/>
  <c r="G38"/>
  <c r="F38" s="1"/>
  <c r="E37"/>
  <c r="G36"/>
  <c r="F36" s="1"/>
  <c r="F35" s="1"/>
  <c r="E35"/>
  <c r="G34"/>
  <c r="F34" s="1"/>
  <c r="G33"/>
  <c r="F33" s="1"/>
  <c r="E32"/>
  <c r="G31"/>
  <c r="G30" s="1"/>
  <c r="E30"/>
  <c r="G29"/>
  <c r="F29" s="1"/>
  <c r="G28"/>
  <c r="F28" s="1"/>
  <c r="G27"/>
  <c r="F27" s="1"/>
  <c r="G26"/>
  <c r="F26" s="1"/>
  <c r="G25"/>
  <c r="F25" s="1"/>
  <c r="E24"/>
  <c r="G23"/>
  <c r="F23" s="1"/>
  <c r="F22" s="1"/>
  <c r="E22"/>
  <c r="G21"/>
  <c r="G20" s="1"/>
  <c r="E20"/>
  <c r="G19"/>
  <c r="F19" s="1"/>
  <c r="G18"/>
  <c r="F18" s="1"/>
  <c r="G17"/>
  <c r="G16"/>
  <c r="F16" s="1"/>
  <c r="G15"/>
  <c r="F15" s="1"/>
  <c r="G14"/>
  <c r="F14" s="1"/>
  <c r="E13"/>
  <c r="F194" l="1"/>
  <c r="G166"/>
  <c r="G13"/>
  <c r="F17"/>
  <c r="G22"/>
  <c r="G64"/>
  <c r="G114"/>
  <c r="F68"/>
  <c r="F21"/>
  <c r="F20" s="1"/>
  <c r="G244"/>
  <c r="F31"/>
  <c r="F30" s="1"/>
  <c r="F13"/>
  <c r="G37"/>
  <c r="G72"/>
  <c r="G218"/>
  <c r="G190"/>
  <c r="E11"/>
  <c r="F115"/>
  <c r="F114" s="1"/>
  <c r="F97"/>
  <c r="G130"/>
  <c r="G78"/>
  <c r="F131"/>
  <c r="F130" s="1"/>
  <c r="G146"/>
  <c r="G35"/>
  <c r="F147"/>
  <c r="F146" s="1"/>
  <c r="G163"/>
  <c r="G24"/>
  <c r="F24"/>
  <c r="F111"/>
  <c r="F32"/>
  <c r="F75"/>
  <c r="G212"/>
  <c r="G247"/>
  <c r="G194"/>
  <c r="F37"/>
  <c r="F166"/>
  <c r="F64"/>
  <c r="F88"/>
  <c r="F250"/>
  <c r="G208"/>
  <c r="G250"/>
  <c r="F164"/>
  <c r="F163" s="1"/>
  <c r="F205"/>
  <c r="F204" s="1"/>
  <c r="F213"/>
  <c r="F212" s="1"/>
  <c r="F73"/>
  <c r="F72" s="1"/>
  <c r="F191"/>
  <c r="F190" s="1"/>
  <c r="F245"/>
  <c r="F244" s="1"/>
  <c r="F248"/>
  <c r="F247" s="1"/>
  <c r="G75"/>
  <c r="G97"/>
  <c r="G111"/>
  <c r="F207"/>
  <c r="F206" s="1"/>
  <c r="F211"/>
  <c r="F210" s="1"/>
  <c r="G88"/>
  <c r="G32"/>
  <c r="F79"/>
  <c r="F78" s="1"/>
  <c r="F219"/>
  <c r="F218" s="1"/>
  <c r="G11" l="1"/>
  <c r="F11"/>
</calcChain>
</file>

<file path=xl/sharedStrings.xml><?xml version="1.0" encoding="utf-8"?>
<sst xmlns="http://schemas.openxmlformats.org/spreadsheetml/2006/main" count="482" uniqueCount="337">
  <si>
    <t>Приложение 1</t>
  </si>
  <si>
    <t>к Закону Республики Алтай "Об исполнении республиканского бюджета Республики Алтай за 2017 год"</t>
  </si>
  <si>
    <t xml:space="preserve">Исполнение доходов республиканского бюджета Республики Алтай по кодам классификации </t>
  </si>
  <si>
    <t>доходов бюджетов за 2017 год</t>
  </si>
  <si>
    <t>(тыс. рублей)</t>
  </si>
  <si>
    <t>Наименование показателя</t>
  </si>
  <si>
    <t xml:space="preserve">Код </t>
  </si>
  <si>
    <t>Исполнено</t>
  </si>
  <si>
    <t>Неисполненные назначения</t>
  </si>
  <si>
    <t>Администратора</t>
  </si>
  <si>
    <t xml:space="preserve"> Доходов по бюджетной классификации</t>
  </si>
  <si>
    <t>Доходы бюджета - всего</t>
  </si>
  <si>
    <t>в том числе:</t>
  </si>
  <si>
    <t>Управление Федеральной службы по надзору в сфере природопользования по Алтайскому краю и Республике Алтай</t>
  </si>
  <si>
    <t>Плата за выбросы загрязняющих веществ в атмосферный воздух стационарными объектами</t>
  </si>
  <si>
    <t>11201010010000120</t>
  </si>
  <si>
    <t>Плата за выбросы загрязняющих веществ в атмосферный воздух передвижными объектами</t>
  </si>
  <si>
    <t>11201020010000120</t>
  </si>
  <si>
    <t>Плата за сбросы загрязняющих веществ в водные объекты</t>
  </si>
  <si>
    <t>11201030010000120</t>
  </si>
  <si>
    <t>Плата за размещение отходов производства и потребления</t>
  </si>
  <si>
    <t>11201040010000120</t>
  </si>
  <si>
    <t>Плата за иные виды негативного воздействия на окружающую среду</t>
  </si>
  <si>
    <t>11201050010000120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</si>
  <si>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</si>
  <si>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11201070010000120</t>
  </si>
  <si>
    <t>Федеральное агентство лесного хозяйства</t>
  </si>
  <si>
    <t>Денежные взыскания (штрафы) за нарушение законодательства Российской Федерации о пожарной безопасности</t>
  </si>
  <si>
    <t>11627000010000140</t>
  </si>
  <si>
    <t>Федеральное агенство по рыболовству</t>
  </si>
  <si>
    <t>Прочие поступления от денежных взысканий (штрафов) и иных сумм в возмещение ущерба, зачисляемые в бюджеты субъектов Российской Федерации</t>
  </si>
  <si>
    <t>11690020020000140</t>
  </si>
  <si>
    <t>Управление Федерального казначейства по Республике Алтай</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</si>
  <si>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</si>
  <si>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10302140010000110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</si>
  <si>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</si>
  <si>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</si>
  <si>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</si>
  <si>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</si>
  <si>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</si>
  <si>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</si>
  <si>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</si>
  <si>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</si>
  <si>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Федеральная служба по надзору в сфере транспорта</t>
  </si>
  <si>
    <t>Денежные взыскания (штрафы) за нарушение законодательства Российской Федерации о безопасности дорожного движения</t>
  </si>
  <si>
    <t>11630020010000140</t>
  </si>
  <si>
    <t>Управление Федеральной антимонопольной службы по Республике Алтай</t>
  </si>
  <si>
    <t>Денежные взыскания (штрафы) за нарушение законодательства о рекламе</t>
  </si>
  <si>
    <t>11626000010000140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</si>
  <si>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</si>
  <si>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11633020020000140</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</si>
  <si>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</si>
  <si>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Управление Федеральной налоговой службы по Республике Алтай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</si>
  <si>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</si>
  <si>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10101012020000110</t>
  </si>
  <si>
    <t>Налог на прибыль организаций консолидированных групп налогоплательщиков, зачисляемый в бюджеты субъектов Российской Федерации</t>
  </si>
  <si>
    <t>10101014020000110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</si>
  <si>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</si>
  <si>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</si>
  <si>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</si>
  <si>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</si>
  <si>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</si>
  <si>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</si>
  <si>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</si>
  <si>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</si>
  <si>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Акцизы на сидр, пуаре, медовуху, производимые на территории Российской Федерации</t>
  </si>
  <si>
    <t>10302120010000110</t>
  </si>
  <si>
    <t>Единый сельскохозяйственный налог (за налоговые периоды, истекшие до 1 января 2011 года)</t>
  </si>
  <si>
    <t>10503020010000110</t>
  </si>
  <si>
    <t>Налог на имущество организаций по имуществу, не входящему в Единую систему газоснабжения</t>
  </si>
  <si>
    <t>10602010020000110</t>
  </si>
  <si>
    <t>Налог на имущество организаций по имуществу, входящему в Единую систему газоснабжения</t>
  </si>
  <si>
    <t>10602020020000110</t>
  </si>
  <si>
    <t>Транспортный налог с организаций</t>
  </si>
  <si>
    <t>10604011020000110</t>
  </si>
  <si>
    <t>Транспортный налог с физических лиц</t>
  </si>
  <si>
    <t>10604012020000110</t>
  </si>
  <si>
    <t>Сбор за пользование объектами водных биологических ресурсов (по внутренним водным объектам)</t>
  </si>
  <si>
    <t>10704030010000110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</si>
  <si>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</si>
  <si>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10807010010000110</t>
  </si>
  <si>
    <t>Налог на прибыль организаций, зачислявшийся до                        1 января 2005 года в местные бюджеты, мобилизуемый на территориях городских округов</t>
  </si>
  <si>
    <t>10901020040000110</t>
  </si>
  <si>
    <t>Налог на прибыль организаций, зачислявшийся до 1 января 2005 года в местные бюджеты, мобилизуемый на территориях муниципальных районов</t>
  </si>
  <si>
    <t>10901030050000110</t>
  </si>
  <si>
    <t>Платежи за добычу подземных вод</t>
  </si>
  <si>
    <t>10903023010000110</t>
  </si>
  <si>
    <t>Налог на имущество предприятий</t>
  </si>
  <si>
    <t>10904010020000110</t>
  </si>
  <si>
    <t>Налог на пользователей автомобильных дорог</t>
  </si>
  <si>
    <t>10904030010000110</t>
  </si>
  <si>
    <t>Налог с продаж</t>
  </si>
  <si>
    <t>10906010020000110</t>
  </si>
  <si>
    <t>Сбор на нужды образовательных учреждений, взимаемый с юридических лиц</t>
  </si>
  <si>
    <t>10906020020000110</t>
  </si>
  <si>
    <t>Прочие налоги и сборы</t>
  </si>
  <si>
    <t>10906030020000110</t>
  </si>
  <si>
    <t>Регулярные платежи за пользование недрами при пользовании недрами на территории Российской Федерации</t>
  </si>
  <si>
    <t>11202030010000120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</si>
  <si>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</si>
  <si>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11301020010000130</t>
  </si>
  <si>
    <t>Плата за предоставление информации из реестра дисквалифицированных лиц</t>
  </si>
  <si>
    <t>11301190010000130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</si>
  <si>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</si>
  <si>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11603020020000140</t>
  </si>
  <si>
    <t>Министерство внутренних дел по Республике Алтай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</si>
  <si>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</si>
  <si>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10806000010000110</t>
  </si>
  <si>
    <t>Государственная пошлина за выдачу и обмен паспорта гражданина Российской Федерации</t>
  </si>
  <si>
    <t>10807100010000110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</si>
  <si>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</si>
  <si>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10807141010000110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</si>
  <si>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</si>
  <si>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11630012010000140</t>
  </si>
  <si>
    <t>Управление Министерства юстиции Российской Федерации по Республике Алтай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</si>
  <si>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</si>
  <si>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10807110010000110</t>
  </si>
  <si>
    <t>Государственная пошлина за государственную регистрацию политических партий и региональных отделений политических партий</t>
  </si>
  <si>
    <t>10807120010000110</t>
  </si>
  <si>
    <t xml:space="preserve">Упраление Федеральной службы государственной регистрации, кадастра и картографии по Республике Алтай </t>
  </si>
  <si>
    <t>Государственная пошлина за государственную регистрацию прав, ограничений (обременений) прав на недвижимое имущество и сделок с ним</t>
  </si>
  <si>
    <t>10807020010000110</t>
  </si>
  <si>
    <t>Плата за предоставление сведений из Единого государственного реестра недвижимости</t>
  </si>
  <si>
    <t>11301031010000130</t>
  </si>
  <si>
    <t xml:space="preserve">Министерство здравоохранения Республики Алтай </t>
  </si>
  <si>
    <t>Прочие доходы от компенсации затрат бюджетов субъектов Российской Федерации</t>
  </si>
  <si>
    <t>11302992020000130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</si>
  <si>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</si>
  <si>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20225382020000151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</si>
  <si>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</si>
  <si>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20225554020000151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</si>
  <si>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</si>
  <si>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20235460020000151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</si>
  <si>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</si>
  <si>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20245161020000151</t>
  </si>
  <si>
    <t>Доходы бюджетов субъектов Российской Федерации от возврата бюджетными учреждениями остатков субсидий прошлых лет</t>
  </si>
  <si>
    <t>21802010020000180</t>
  </si>
  <si>
    <t>Доходы бюджетов субъектов Российской Федерации от возврата иными организациями остатков субсидий прошлых лет</t>
  </si>
  <si>
    <t>21802030020000180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</si>
  <si>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</si>
  <si>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21990000020000151</t>
  </si>
  <si>
    <t>Министерство культуры Республики Алтай</t>
  </si>
  <si>
    <t>Прочие неналоговые доходы бюджетов субъектов Российской Федерации</t>
  </si>
  <si>
    <t>11705020020000180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</si>
  <si>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</si>
  <si>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20220077020000151</t>
  </si>
  <si>
    <t>Субсидия бюджетам субъектов Российской Федерации на поддержку отрасли культуры</t>
  </si>
  <si>
    <t>20225519020000151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</si>
  <si>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</si>
  <si>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20225558020000151</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</si>
  <si>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</si>
  <si>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21825014020000151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</si>
  <si>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</si>
  <si>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21860010020000151</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</si>
  <si>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</si>
  <si>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21925014020000151</t>
  </si>
  <si>
    <t>Министерство образования и науки  Республики Алтай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</si>
  <si>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</si>
  <si>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10807082010000110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</si>
  <si>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</si>
  <si>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</si>
  <si>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</si>
  <si>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10807390010000110</t>
  </si>
  <si>
    <t>Субсидии бюджетам субъектов Российской Федерации на реализацию федеральных целевых программ</t>
  </si>
  <si>
    <t>20220051020000151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</si>
  <si>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</si>
  <si>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20225027020000151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</si>
  <si>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</si>
  <si>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20225097020000151</t>
  </si>
  <si>
    <t>Прочие межбюджетные трансферты, передаваемые бюджетам субъектов Российской Федерации</t>
  </si>
  <si>
    <t>20249999020000151</t>
  </si>
  <si>
    <t>Прочие безвозмездные поступления в бюджеты субъектов Российской Федерации</t>
  </si>
  <si>
    <t>20702030020000180</t>
  </si>
  <si>
    <t>Доходы бюджетов субъектов Российской Федерации от возврата автономными учреждениями остатков субсидий прошлых лет</t>
  </si>
  <si>
    <t>21802020020000180</t>
  </si>
  <si>
    <t>Комитет ветеринарии с Госветинспекцией Республики Алтай</t>
  </si>
  <si>
    <t>Министерство сельского хозяйства Республики Алтай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</si>
  <si>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</si>
  <si>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10807142010000110</t>
  </si>
  <si>
    <t>Проценты, полученные от предоставления бюджетных кредитов внутри страны за счет средств бюджетов субъектов Российской Федерации</t>
  </si>
  <si>
    <t>11103020020000120</t>
  </si>
  <si>
    <t>Платежи, взимаемые государственными органами (организациями) субъектов Российской Федерации за выполнение определенных функций</t>
  </si>
  <si>
    <t>11502020020000140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</si>
  <si>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</si>
  <si>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20225541020000151</t>
  </si>
  <si>
    <t>Субсидии бюджетам субъектов Российской Федерации на повышение продуктивности в молочном скотоводстве</t>
  </si>
  <si>
    <t>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</si>
  <si>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</si>
  <si>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</si>
  <si>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</si>
  <si>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20225544020000151</t>
  </si>
  <si>
    <t xml:space="preserve">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
</t>
  </si>
  <si>
    <t>21925541020000151</t>
  </si>
  <si>
    <t>Министерство финансов Республики Алтай</t>
  </si>
  <si>
    <t>Денежные взыскания (штрафы) за нарушение бюджетного законодательства (в части бюджетов субъектов Российской Федерации)</t>
  </si>
  <si>
    <t>11618020020000140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</si>
  <si>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</si>
  <si>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11632000020000140</t>
  </si>
  <si>
    <t>Дотации бюджетам субъектов Российской Федерации на выравнивание бюджетной обеспеченности</t>
  </si>
  <si>
    <t>20215001020000151</t>
  </si>
  <si>
    <t>Дотации бюджетам субъектов Российской Федерации на поддержку мер по обеспечению сбалансированности бюджетов</t>
  </si>
  <si>
    <t>20215002020000151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</si>
  <si>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</si>
  <si>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20215009020000151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</si>
  <si>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</si>
  <si>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20235118020000151</t>
  </si>
  <si>
    <t>Единая субвенция бюджетам субъектов Российской Федерации и бюджету г. Байконура</t>
  </si>
  <si>
    <t>20235900020000151</t>
  </si>
  <si>
    <t>Доходы бюджетов субъектов Российской Федерации от возврата остатков прочих субвенций из федерального бюджета</t>
  </si>
  <si>
    <t>21839999020000151</t>
  </si>
  <si>
    <t>Министерство регионального развития Республики Алтай</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</si>
  <si>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</si>
  <si>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10807172010000110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</si>
  <si>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</si>
  <si>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11105322020000120</t>
  </si>
  <si>
    <t>Прочие доходы от оказания платных услуг (работ) получателями средств бюджетов субъектов Российской Федерации</t>
  </si>
  <si>
    <t>11301992020000130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</si>
  <si>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</si>
  <si>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</si>
  <si>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</si>
  <si>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11646000020000140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</si>
  <si>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</si>
  <si>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20225082020000151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</si>
  <si>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</si>
  <si>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20225555020000151</t>
  </si>
  <si>
    <t>Субсидии бюджетам субъектов Российской Федерации на поддержку обустройства мест массового отдыха населения (городских парков)</t>
  </si>
  <si>
    <t>20225560020000151</t>
  </si>
  <si>
    <t>Межбюджетные трансферты, передаваемые бюджетам субъектов Российской Федерации на финансовое обеспечение дорожной деятельности</t>
  </si>
  <si>
    <t>20245390020000151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</si>
  <si>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</si>
  <si>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20302040020000180</t>
  </si>
  <si>
    <t>Государственная жилищная инспекция Республики Алтай</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</si>
  <si>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</si>
  <si>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10807400010000110</t>
  </si>
  <si>
    <t>Невыясненные поступления, зачисляемые в бюджеты субъектов Российской Федерации</t>
  </si>
  <si>
    <t>11701020020000180</t>
  </si>
  <si>
    <t>Министерство труда, социального развития и занятости населения Республики Алтай</t>
  </si>
  <si>
    <t xml:space="preserve">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t>
  </si>
  <si>
    <t>20225209020000151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</si>
  <si>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</si>
  <si>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20225462020000151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</si>
  <si>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</si>
  <si>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</si>
  <si>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</si>
  <si>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20235135020000151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</si>
  <si>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</si>
  <si>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20235137020000151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</si>
  <si>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</si>
  <si>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20235220020000151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</si>
  <si>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</si>
  <si>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20235240020000151</t>
  </si>
  <si>
    <t>Субвенции бюджетам субъектов Российской Федерации на оплату жилищно-коммунальных услуг отдельным категориям граждан</t>
  </si>
  <si>
    <t>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</si>
  <si>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</si>
  <si>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</si>
  <si>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</si>
  <si>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20235270020000151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</si>
  <si>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</si>
  <si>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</si>
  <si>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</si>
  <si>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</si>
  <si>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</si>
  <si>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20235380020000151</t>
  </si>
  <si>
    <t>Предоставление государственными (муниципальными) организациями грантов для получателей средств бюджетов субъектов Российской Федерации</t>
  </si>
  <si>
    <t>20302010020000180</t>
  </si>
  <si>
    <t>Комитет по делам записи актов гражданского состояния и архивов Республики Алтай</t>
  </si>
  <si>
    <r>
      <t xml:space="preserve">Комитет по </t>
    </r>
    <r>
      <rPr>
        <sz val="12"/>
        <rFont val="Times New Roman"/>
        <family val="1"/>
        <charset val="204"/>
      </rPr>
      <t>физической культуре и спорту Республики Алтай</t>
    </r>
  </si>
  <si>
    <t>Государственная пошлина за выдачу свидетельства о государственной аккредитации региональной спортивной федерации</t>
  </si>
  <si>
    <t>10807340010000110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</si>
  <si>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</si>
  <si>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20225081020000151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</si>
  <si>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</si>
  <si>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21825020020000151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</si>
  <si>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</si>
  <si>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21925020020000151</t>
  </si>
  <si>
    <t>Контрольно-счетная палата Республики Алтай</t>
  </si>
  <si>
    <t>Комитет по тарифам Республики Алтай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</si>
  <si>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</si>
  <si>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11602030020000140</t>
  </si>
  <si>
    <t>Избирательная комиссия Республики Алтай</t>
  </si>
  <si>
    <t>Государственное Собрание – Эл Курултай Республики Алтай</t>
  </si>
  <si>
    <t>Правительство Республики Алтай</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</si>
  <si>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</si>
  <si>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20245141020000151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</si>
  <si>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</si>
  <si>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20245142020000151</t>
  </si>
  <si>
    <t>Министерство природных ресурсов, экологии и имущественных отношений Республики Алтай</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</si>
  <si>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</si>
  <si>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10807262010000110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</si>
  <si>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</si>
  <si>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10807282010000110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</si>
  <si>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</si>
  <si>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11101020020000120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</si>
  <si>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</si>
  <si>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11105022020000120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</si>
  <si>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</si>
  <si>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11105026100000120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</si>
  <si>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</si>
  <si>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11109042020000120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</si>
  <si>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</si>
  <si>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11202052010000120</t>
  </si>
  <si>
    <t>Сборы за участие в конкурсе (аукционе) на право пользования участками недр местного значения</t>
  </si>
  <si>
    <t>11202102020000120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</si>
  <si>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</si>
  <si>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11204013020000120</t>
  </si>
  <si>
    <t>Плата за использование лесов, расположенных на землях лесного фонда, в части, превышающей минимальный размер арендной платы</t>
  </si>
  <si>
    <t>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</si>
  <si>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</si>
  <si>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11204015020000120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</si>
  <si>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</si>
  <si>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11301410010000130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</si>
  <si>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</si>
  <si>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11402023020000410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</si>
  <si>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</si>
  <si>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11406022020000430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</si>
  <si>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</si>
  <si>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11625086020000140</t>
  </si>
  <si>
    <t>Субвенции бюджетам субъектов Российской Федерации на осуществление отдельных полномочий в области водных отношений</t>
  </si>
  <si>
    <t>20235128020000151</t>
  </si>
  <si>
    <t>Субвенции бюджетам субъектов Российской Федерации на осуществление отдельных полномочий в области лесных отношений</t>
  </si>
  <si>
    <t>20235129020000151</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</si>
  <si>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</si>
  <si>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20245398020000151</t>
  </si>
  <si>
    <t>Комитет по национальной политике и связям с общественностью Республики Алтай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</si>
  <si>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</si>
  <si>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20225515020000151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</si>
  <si>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</si>
  <si>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20225516020000151</t>
  </si>
  <si>
    <t>Комитет по охране, использованию и воспроизводству животного мира Республики Алтай</t>
  </si>
  <si>
    <t>Министерство экономического развития и туризма Республики Алтай</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</si>
  <si>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</si>
  <si>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20225527020000151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</si>
  <si>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</si>
  <si>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21825064020000151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</si>
  <si>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</si>
  <si>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21925064020000151</t>
  </si>
  <si>
    <t>Исполнено,                          тыс. рублей</t>
  </si>
</sst>
</file>

<file path=xl/styles.xml><?xml version="1.0" encoding="utf-8"?>
<styleSheet xmlns="http://schemas.openxmlformats.org/spreadsheetml/2006/main">
  <numFmts count="4">
    <numFmt numFmtId="43" formatCode="_-* #,##0.00\ _₽_-;\-* #,##0.00\ _₽_-;_-* &quot;-&quot;??\ _₽_-;_-@_-"/>
    <numFmt numFmtId="164" formatCode="_-* #,##0.0_р_._-;\-* #,##0.0_р_._-;_-* &quot;-&quot;??_р_._-;_-@_-"/>
    <numFmt numFmtId="165" formatCode="000"/>
    <numFmt numFmtId="166" formatCode="#,##0.0"/>
  </numFmts>
  <fonts count="7">
    <font>
      <sz val="11"/>
      <color theme="1"/>
      <name val="Calibri"/>
      <family val="2"/>
      <charset val="204"/>
      <scheme val="minor"/>
    </font>
    <font>
      <sz val="11"/>
      <color theme="1"/>
      <name val="Calibri"/>
      <family val="2"/>
      <charset val="204"/>
      <scheme val="minor"/>
    </font>
    <font>
      <sz val="10"/>
      <name val="Arial"/>
      <family val="2"/>
      <charset val="204"/>
    </font>
    <font>
      <sz val="12"/>
      <name val="Times New Roman"/>
      <family val="1"/>
      <charset val="204"/>
    </font>
    <font>
      <b/>
      <sz val="14"/>
      <name val="Times New Roman"/>
      <family val="1"/>
      <charset val="204"/>
    </font>
    <font>
      <b/>
      <sz val="12"/>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2" fillId="0" borderId="0"/>
    <xf numFmtId="0" fontId="2" fillId="0" borderId="0"/>
    <xf numFmtId="0" fontId="2" fillId="0" borderId="0"/>
  </cellStyleXfs>
  <cellXfs count="72">
    <xf numFmtId="0" fontId="0" fillId="0" borderId="0" xfId="0"/>
    <xf numFmtId="0" fontId="3" fillId="0" borderId="0" xfId="2" applyFont="1"/>
    <xf numFmtId="0" fontId="3" fillId="0" borderId="0" xfId="2" applyFont="1" applyAlignment="1">
      <alignment horizontal="center"/>
    </xf>
    <xf numFmtId="164" fontId="3" fillId="0" borderId="0" xfId="2" applyNumberFormat="1" applyFont="1" applyFill="1" applyAlignment="1">
      <alignment horizontal="left"/>
    </xf>
    <xf numFmtId="4" fontId="3" fillId="0" borderId="0" xfId="2" applyNumberFormat="1" applyFont="1" applyAlignment="1">
      <alignment horizontal="center"/>
    </xf>
    <xf numFmtId="49" fontId="3" fillId="0" borderId="0" xfId="2" applyNumberFormat="1" applyFont="1" applyFill="1" applyAlignment="1">
      <alignment horizontal="center"/>
    </xf>
    <xf numFmtId="164" fontId="3" fillId="0" borderId="0" xfId="2" applyNumberFormat="1" applyFont="1" applyFill="1"/>
    <xf numFmtId="0" fontId="4" fillId="0" borderId="0" xfId="3" applyNumberFormat="1" applyFont="1" applyFill="1" applyAlignment="1" applyProtection="1">
      <alignment horizontal="center" vertical="center"/>
      <protection hidden="1"/>
    </xf>
    <xf numFmtId="0" fontId="3" fillId="0" borderId="1" xfId="2" applyFont="1" applyBorder="1" applyAlignment="1">
      <alignment vertical="top"/>
    </xf>
    <xf numFmtId="0" fontId="3" fillId="0" borderId="0" xfId="2" applyFont="1" applyBorder="1" applyAlignment="1">
      <alignment horizontal="center" vertical="top"/>
    </xf>
    <xf numFmtId="49" fontId="3" fillId="0" borderId="0" xfId="2" applyNumberFormat="1" applyFont="1" applyFill="1" applyBorder="1" applyAlignment="1">
      <alignment horizontal="center" vertical="top"/>
    </xf>
    <xf numFmtId="4" fontId="3" fillId="0" borderId="1" xfId="2" applyNumberFormat="1" applyFont="1" applyBorder="1" applyAlignment="1">
      <alignment horizontal="center" vertical="top"/>
    </xf>
    <xf numFmtId="164" fontId="3" fillId="0" borderId="0" xfId="1" applyNumberFormat="1" applyFont="1" applyAlignment="1">
      <alignment horizontal="right"/>
    </xf>
    <xf numFmtId="0" fontId="5" fillId="0" borderId="8" xfId="2" applyFont="1" applyBorder="1" applyAlignment="1">
      <alignment vertical="center" wrapText="1"/>
    </xf>
    <xf numFmtId="49" fontId="5" fillId="0" borderId="9" xfId="3" applyNumberFormat="1" applyFont="1" applyFill="1" applyBorder="1" applyAlignment="1" applyProtection="1">
      <alignment horizontal="center" vertical="center" wrapText="1"/>
      <protection hidden="1"/>
    </xf>
    <xf numFmtId="0" fontId="3" fillId="0" borderId="12" xfId="2" applyFont="1" applyBorder="1" applyAlignment="1">
      <alignment horizontal="center"/>
    </xf>
    <xf numFmtId="0" fontId="3" fillId="0" borderId="13" xfId="2" applyFont="1" applyBorder="1" applyAlignment="1">
      <alignment horizontal="center"/>
    </xf>
    <xf numFmtId="49" fontId="3" fillId="0" borderId="14" xfId="2" applyNumberFormat="1" applyFont="1" applyFill="1" applyBorder="1" applyAlignment="1">
      <alignment horizontal="center"/>
    </xf>
    <xf numFmtId="0" fontId="3" fillId="0" borderId="15" xfId="2" applyNumberFormat="1" applyFont="1" applyBorder="1" applyAlignment="1">
      <alignment horizontal="center"/>
    </xf>
    <xf numFmtId="0" fontId="3" fillId="0" borderId="16" xfId="2" applyNumberFormat="1" applyFont="1" applyBorder="1" applyAlignment="1">
      <alignment horizontal="center"/>
    </xf>
    <xf numFmtId="0" fontId="3" fillId="0" borderId="17" xfId="2" applyNumberFormat="1" applyFont="1" applyBorder="1" applyAlignment="1">
      <alignment horizontal="center"/>
    </xf>
    <xf numFmtId="0" fontId="3" fillId="0" borderId="18" xfId="2" applyNumberFormat="1" applyFont="1" applyBorder="1" applyAlignment="1">
      <alignment horizontal="center"/>
    </xf>
    <xf numFmtId="0" fontId="5" fillId="0" borderId="19" xfId="2" applyFont="1" applyBorder="1" applyAlignment="1">
      <alignment horizontal="left" vertical="top" wrapText="1"/>
    </xf>
    <xf numFmtId="165" fontId="5" fillId="0" borderId="20" xfId="2" applyNumberFormat="1" applyFont="1" applyBorder="1" applyAlignment="1">
      <alignment horizontal="center" vertical="top" wrapText="1"/>
    </xf>
    <xf numFmtId="49" fontId="5" fillId="0" borderId="21" xfId="2" applyNumberFormat="1" applyFont="1" applyFill="1" applyBorder="1" applyAlignment="1">
      <alignment horizontal="center" vertical="top" wrapText="1"/>
    </xf>
    <xf numFmtId="166" fontId="5" fillId="0" borderId="22" xfId="2" applyNumberFormat="1" applyFont="1" applyFill="1" applyBorder="1" applyAlignment="1">
      <alignment horizontal="center" vertical="top" wrapText="1"/>
    </xf>
    <xf numFmtId="4" fontId="5" fillId="0" borderId="10" xfId="2" applyNumberFormat="1" applyFont="1" applyFill="1" applyBorder="1" applyAlignment="1">
      <alignment horizontal="center" vertical="top" wrapText="1"/>
    </xf>
    <xf numFmtId="166" fontId="5" fillId="0" borderId="11" xfId="2" applyNumberFormat="1" applyFont="1" applyFill="1" applyBorder="1" applyAlignment="1">
      <alignment horizontal="center" vertical="top" wrapText="1"/>
    </xf>
    <xf numFmtId="4" fontId="5" fillId="0" borderId="23" xfId="2" applyNumberFormat="1" applyFont="1" applyFill="1" applyBorder="1" applyAlignment="1">
      <alignment horizontal="center" vertical="top" wrapText="1"/>
    </xf>
    <xf numFmtId="0" fontId="5" fillId="0" borderId="0" xfId="2" applyFont="1"/>
    <xf numFmtId="0" fontId="3" fillId="0" borderId="24" xfId="2" applyFont="1" applyBorder="1" applyAlignment="1">
      <alignment horizontal="left" vertical="top" wrapText="1"/>
    </xf>
    <xf numFmtId="165" fontId="3" fillId="0" borderId="25" xfId="2" applyNumberFormat="1" applyFont="1" applyBorder="1" applyAlignment="1">
      <alignment horizontal="center" vertical="top" wrapText="1"/>
    </xf>
    <xf numFmtId="49" fontId="3" fillId="0" borderId="11" xfId="2" applyNumberFormat="1" applyFont="1" applyFill="1" applyBorder="1" applyAlignment="1">
      <alignment horizontal="center" vertical="top" wrapText="1"/>
    </xf>
    <xf numFmtId="4" fontId="3" fillId="0" borderId="10" xfId="2" applyNumberFormat="1" applyFont="1" applyBorder="1" applyAlignment="1">
      <alignment horizontal="center" vertical="top" wrapText="1"/>
    </xf>
    <xf numFmtId="166" fontId="3" fillId="0" borderId="23" xfId="2" applyNumberFormat="1" applyFont="1" applyBorder="1" applyAlignment="1">
      <alignment horizontal="center" vertical="top" wrapText="1"/>
    </xf>
    <xf numFmtId="166" fontId="3" fillId="0" borderId="11" xfId="2" applyNumberFormat="1" applyFont="1" applyBorder="1" applyAlignment="1">
      <alignment horizontal="center" vertical="top" wrapText="1"/>
    </xf>
    <xf numFmtId="4" fontId="3" fillId="0" borderId="23" xfId="2" applyNumberFormat="1" applyFont="1" applyBorder="1" applyAlignment="1">
      <alignment horizontal="center" vertical="top" wrapText="1"/>
    </xf>
    <xf numFmtId="0" fontId="3" fillId="0" borderId="24" xfId="4" applyFont="1" applyBorder="1" applyAlignment="1">
      <alignment horizontal="left" wrapText="1"/>
    </xf>
    <xf numFmtId="0" fontId="6" fillId="0" borderId="24" xfId="0" applyFont="1" applyFill="1" applyBorder="1" applyAlignment="1">
      <alignment horizontal="left" vertical="center" wrapText="1"/>
    </xf>
    <xf numFmtId="0" fontId="3" fillId="0" borderId="24" xfId="2" applyFont="1" applyFill="1" applyBorder="1" applyAlignment="1">
      <alignment horizontal="left" vertical="top" wrapText="1"/>
    </xf>
    <xf numFmtId="0" fontId="6" fillId="0" borderId="24" xfId="0" applyFont="1" applyFill="1" applyBorder="1" applyAlignment="1">
      <alignment horizontal="left" vertical="top" wrapText="1"/>
    </xf>
    <xf numFmtId="0" fontId="3" fillId="0" borderId="24" xfId="2" applyFont="1" applyBorder="1" applyAlignment="1">
      <alignment horizontal="left" wrapText="1"/>
    </xf>
    <xf numFmtId="0" fontId="3" fillId="0" borderId="24" xfId="4" applyFont="1" applyFill="1" applyBorder="1" applyAlignment="1">
      <alignment horizontal="left" wrapText="1"/>
    </xf>
    <xf numFmtId="165" fontId="3" fillId="0" borderId="25" xfId="2" applyNumberFormat="1" applyFont="1" applyFill="1" applyBorder="1" applyAlignment="1">
      <alignment horizontal="center" vertical="top" wrapText="1"/>
    </xf>
    <xf numFmtId="4" fontId="3" fillId="0" borderId="10" xfId="2" applyNumberFormat="1" applyFont="1" applyFill="1" applyBorder="1" applyAlignment="1">
      <alignment horizontal="center" vertical="top" wrapText="1"/>
    </xf>
    <xf numFmtId="4" fontId="3" fillId="0" borderId="23" xfId="2" applyNumberFormat="1" applyFont="1" applyFill="1" applyBorder="1" applyAlignment="1">
      <alignment horizontal="center" vertical="top" wrapText="1"/>
    </xf>
    <xf numFmtId="0" fontId="3" fillId="0" borderId="0" xfId="2" applyFont="1" applyFill="1"/>
    <xf numFmtId="0" fontId="3" fillId="3" borderId="24" xfId="2" applyFont="1" applyFill="1" applyBorder="1" applyAlignment="1">
      <alignment horizontal="left" vertical="top" wrapText="1"/>
    </xf>
    <xf numFmtId="0" fontId="3" fillId="0" borderId="24" xfId="2" applyFont="1" applyFill="1" applyBorder="1" applyAlignment="1">
      <alignment horizontal="left" wrapText="1"/>
    </xf>
    <xf numFmtId="0" fontId="3" fillId="0" borderId="24" xfId="2" applyFont="1" applyBorder="1"/>
    <xf numFmtId="0" fontId="3" fillId="0" borderId="24" xfId="0" applyFont="1" applyFill="1" applyBorder="1" applyAlignment="1">
      <alignment horizontal="justify" vertical="top" wrapText="1"/>
    </xf>
    <xf numFmtId="0" fontId="6" fillId="0" borderId="7" xfId="0" applyFont="1" applyFill="1" applyBorder="1" applyAlignment="1">
      <alignment horizontal="left" vertical="center" wrapText="1"/>
    </xf>
    <xf numFmtId="165" fontId="3" fillId="0" borderId="8" xfId="2" applyNumberFormat="1" applyFont="1" applyBorder="1" applyAlignment="1">
      <alignment horizontal="center" vertical="top" wrapText="1"/>
    </xf>
    <xf numFmtId="49" fontId="3" fillId="0" borderId="26" xfId="2" applyNumberFormat="1" applyFont="1" applyFill="1" applyBorder="1" applyAlignment="1">
      <alignment horizontal="center" vertical="top" wrapText="1"/>
    </xf>
    <xf numFmtId="4" fontId="3" fillId="0" borderId="27" xfId="2" applyNumberFormat="1" applyFont="1" applyBorder="1" applyAlignment="1">
      <alignment horizontal="center" vertical="top"/>
    </xf>
    <xf numFmtId="166" fontId="3" fillId="0" borderId="28" xfId="2" applyNumberFormat="1" applyFont="1" applyBorder="1" applyAlignment="1">
      <alignment horizontal="center" vertical="top" wrapText="1"/>
    </xf>
    <xf numFmtId="166" fontId="3" fillId="0" borderId="26" xfId="2" applyNumberFormat="1" applyFont="1" applyBorder="1" applyAlignment="1">
      <alignment horizontal="center" vertical="top" wrapText="1"/>
    </xf>
    <xf numFmtId="4" fontId="3" fillId="0" borderId="28" xfId="2" applyNumberFormat="1" applyFont="1" applyBorder="1" applyAlignment="1">
      <alignment horizontal="center" vertical="top"/>
    </xf>
    <xf numFmtId="0" fontId="3" fillId="0" borderId="0" xfId="2" applyNumberFormat="1" applyFont="1" applyFill="1" applyAlignment="1">
      <alignment horizontal="center"/>
    </xf>
    <xf numFmtId="4" fontId="5" fillId="0" borderId="6" xfId="2" applyNumberFormat="1" applyFont="1" applyFill="1" applyBorder="1" applyAlignment="1">
      <alignment horizontal="center" vertical="center" wrapText="1"/>
    </xf>
    <xf numFmtId="4" fontId="5" fillId="0" borderId="11" xfId="2" applyNumberFormat="1" applyFont="1" applyFill="1" applyBorder="1" applyAlignment="1">
      <alignment horizontal="center" vertical="center" wrapText="1"/>
    </xf>
    <xf numFmtId="4" fontId="5" fillId="2" borderId="6" xfId="2" applyNumberFormat="1" applyFont="1" applyFill="1" applyBorder="1" applyAlignment="1">
      <alignment horizontal="center" vertical="center" wrapText="1"/>
    </xf>
    <xf numFmtId="4" fontId="5" fillId="2" borderId="11" xfId="2" applyNumberFormat="1" applyFont="1" applyFill="1" applyBorder="1" applyAlignment="1">
      <alignment horizontal="center" vertical="center" wrapText="1"/>
    </xf>
    <xf numFmtId="164" fontId="3" fillId="0" borderId="0" xfId="2" applyNumberFormat="1" applyFont="1" applyFill="1" applyAlignment="1">
      <alignment horizontal="left"/>
    </xf>
    <xf numFmtId="164" fontId="3" fillId="0" borderId="0" xfId="2" applyNumberFormat="1" applyFont="1" applyFill="1" applyAlignment="1">
      <alignment horizontal="left" wrapText="1"/>
    </xf>
    <xf numFmtId="0" fontId="4" fillId="0" borderId="0" xfId="3" applyNumberFormat="1" applyFont="1" applyFill="1" applyAlignment="1" applyProtection="1">
      <alignment horizontal="center" vertical="center"/>
      <protection hidden="1"/>
    </xf>
    <xf numFmtId="0" fontId="5" fillId="0" borderId="2" xfId="2" applyFont="1" applyBorder="1" applyAlignment="1">
      <alignment horizontal="center" vertical="center" wrapText="1"/>
    </xf>
    <xf numFmtId="0" fontId="5" fillId="0" borderId="7"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4" fontId="5" fillId="2" borderId="5" xfId="2" applyNumberFormat="1" applyFont="1" applyFill="1" applyBorder="1" applyAlignment="1">
      <alignment horizontal="center" vertical="center" wrapText="1"/>
    </xf>
    <xf numFmtId="4" fontId="5" fillId="2" borderId="10" xfId="2" applyNumberFormat="1" applyFont="1" applyFill="1" applyBorder="1" applyAlignment="1">
      <alignment horizontal="center" vertical="center" wrapText="1"/>
    </xf>
  </cellXfs>
  <cellStyles count="5">
    <cellStyle name="Обычный" xfId="0" builtinId="0"/>
    <cellStyle name="Обычный 2" xfId="2"/>
    <cellStyle name="Обычный 2 10" xfId="4"/>
    <cellStyle name="Обычный_tmp" xfId="3"/>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64"/>
  <sheetViews>
    <sheetView tabSelected="1" workbookViewId="0">
      <selection activeCell="A4" sqref="A4:G4"/>
    </sheetView>
  </sheetViews>
  <sheetFormatPr defaultRowHeight="15.75"/>
  <cols>
    <col min="1" max="1" width="73.28515625" style="1" customWidth="1"/>
    <col min="2" max="2" width="10" style="2" customWidth="1"/>
    <col min="3" max="3" width="20.7109375" style="5" customWidth="1"/>
    <col min="4" max="4" width="24" style="4" customWidth="1"/>
    <col min="5" max="6" width="19.28515625" style="4" hidden="1" customWidth="1"/>
    <col min="7" max="7" width="20.5703125" style="4" hidden="1" customWidth="1"/>
    <col min="8" max="227" width="9.140625" style="1" customWidth="1"/>
    <col min="228" max="230" width="9.140625" style="1"/>
    <col min="231" max="231" width="73.28515625" style="1" customWidth="1"/>
    <col min="232" max="232" width="10" style="1" customWidth="1"/>
    <col min="233" max="233" width="20.7109375" style="1" customWidth="1"/>
    <col min="234" max="235" width="0" style="1" hidden="1" customWidth="1"/>
    <col min="236" max="236" width="24" style="1" customWidth="1"/>
    <col min="237" max="239" width="0" style="1" hidden="1" customWidth="1"/>
    <col min="240" max="240" width="9.140625" style="1" customWidth="1"/>
    <col min="241" max="241" width="23.5703125" style="1" customWidth="1"/>
    <col min="242" max="242" width="18.42578125" style="1" bestFit="1" customWidth="1"/>
    <col min="243" max="243" width="19.5703125" style="1" bestFit="1" customWidth="1"/>
    <col min="244" max="483" width="9.140625" style="1" customWidth="1"/>
    <col min="484" max="486" width="9.140625" style="1"/>
    <col min="487" max="487" width="73.28515625" style="1" customWidth="1"/>
    <col min="488" max="488" width="10" style="1" customWidth="1"/>
    <col min="489" max="489" width="20.7109375" style="1" customWidth="1"/>
    <col min="490" max="491" width="0" style="1" hidden="1" customWidth="1"/>
    <col min="492" max="492" width="24" style="1" customWidth="1"/>
    <col min="493" max="495" width="0" style="1" hidden="1" customWidth="1"/>
    <col min="496" max="496" width="9.140625" style="1" customWidth="1"/>
    <col min="497" max="497" width="23.5703125" style="1" customWidth="1"/>
    <col min="498" max="498" width="18.42578125" style="1" bestFit="1" customWidth="1"/>
    <col min="499" max="499" width="19.5703125" style="1" bestFit="1" customWidth="1"/>
    <col min="500" max="739" width="9.140625" style="1" customWidth="1"/>
    <col min="740" max="742" width="9.140625" style="1"/>
    <col min="743" max="743" width="73.28515625" style="1" customWidth="1"/>
    <col min="744" max="744" width="10" style="1" customWidth="1"/>
    <col min="745" max="745" width="20.7109375" style="1" customWidth="1"/>
    <col min="746" max="747" width="0" style="1" hidden="1" customWidth="1"/>
    <col min="748" max="748" width="24" style="1" customWidth="1"/>
    <col min="749" max="751" width="0" style="1" hidden="1" customWidth="1"/>
    <col min="752" max="752" width="9.140625" style="1" customWidth="1"/>
    <col min="753" max="753" width="23.5703125" style="1" customWidth="1"/>
    <col min="754" max="754" width="18.42578125" style="1" bestFit="1" customWidth="1"/>
    <col min="755" max="755" width="19.5703125" style="1" bestFit="1" customWidth="1"/>
    <col min="756" max="995" width="9.140625" style="1" customWidth="1"/>
    <col min="996" max="998" width="9.140625" style="1"/>
    <col min="999" max="999" width="73.28515625" style="1" customWidth="1"/>
    <col min="1000" max="1000" width="10" style="1" customWidth="1"/>
    <col min="1001" max="1001" width="20.7109375" style="1" customWidth="1"/>
    <col min="1002" max="1003" width="0" style="1" hidden="1" customWidth="1"/>
    <col min="1004" max="1004" width="24" style="1" customWidth="1"/>
    <col min="1005" max="1007" width="0" style="1" hidden="1" customWidth="1"/>
    <col min="1008" max="1008" width="9.140625" style="1" customWidth="1"/>
    <col min="1009" max="1009" width="23.5703125" style="1" customWidth="1"/>
    <col min="1010" max="1010" width="18.42578125" style="1" bestFit="1" customWidth="1"/>
    <col min="1011" max="1011" width="19.5703125" style="1" bestFit="1" customWidth="1"/>
    <col min="1012" max="1251" width="9.140625" style="1" customWidth="1"/>
    <col min="1252" max="1254" width="9.140625" style="1"/>
    <col min="1255" max="1255" width="73.28515625" style="1" customWidth="1"/>
    <col min="1256" max="1256" width="10" style="1" customWidth="1"/>
    <col min="1257" max="1257" width="20.7109375" style="1" customWidth="1"/>
    <col min="1258" max="1259" width="0" style="1" hidden="1" customWidth="1"/>
    <col min="1260" max="1260" width="24" style="1" customWidth="1"/>
    <col min="1261" max="1263" width="0" style="1" hidden="1" customWidth="1"/>
    <col min="1264" max="1264" width="9.140625" style="1" customWidth="1"/>
    <col min="1265" max="1265" width="23.5703125" style="1" customWidth="1"/>
    <col min="1266" max="1266" width="18.42578125" style="1" bestFit="1" customWidth="1"/>
    <col min="1267" max="1267" width="19.5703125" style="1" bestFit="1" customWidth="1"/>
    <col min="1268" max="1507" width="9.140625" style="1" customWidth="1"/>
    <col min="1508" max="1510" width="9.140625" style="1"/>
    <col min="1511" max="1511" width="73.28515625" style="1" customWidth="1"/>
    <col min="1512" max="1512" width="10" style="1" customWidth="1"/>
    <col min="1513" max="1513" width="20.7109375" style="1" customWidth="1"/>
    <col min="1514" max="1515" width="0" style="1" hidden="1" customWidth="1"/>
    <col min="1516" max="1516" width="24" style="1" customWidth="1"/>
    <col min="1517" max="1519" width="0" style="1" hidden="1" customWidth="1"/>
    <col min="1520" max="1520" width="9.140625" style="1" customWidth="1"/>
    <col min="1521" max="1521" width="23.5703125" style="1" customWidth="1"/>
    <col min="1522" max="1522" width="18.42578125" style="1" bestFit="1" customWidth="1"/>
    <col min="1523" max="1523" width="19.5703125" style="1" bestFit="1" customWidth="1"/>
    <col min="1524" max="1763" width="9.140625" style="1" customWidth="1"/>
    <col min="1764" max="1766" width="9.140625" style="1"/>
    <col min="1767" max="1767" width="73.28515625" style="1" customWidth="1"/>
    <col min="1768" max="1768" width="10" style="1" customWidth="1"/>
    <col min="1769" max="1769" width="20.7109375" style="1" customWidth="1"/>
    <col min="1770" max="1771" width="0" style="1" hidden="1" customWidth="1"/>
    <col min="1772" max="1772" width="24" style="1" customWidth="1"/>
    <col min="1773" max="1775" width="0" style="1" hidden="1" customWidth="1"/>
    <col min="1776" max="1776" width="9.140625" style="1" customWidth="1"/>
    <col min="1777" max="1777" width="23.5703125" style="1" customWidth="1"/>
    <col min="1778" max="1778" width="18.42578125" style="1" bestFit="1" customWidth="1"/>
    <col min="1779" max="1779" width="19.5703125" style="1" bestFit="1" customWidth="1"/>
    <col min="1780" max="2019" width="9.140625" style="1" customWidth="1"/>
    <col min="2020" max="2022" width="9.140625" style="1"/>
    <col min="2023" max="2023" width="73.28515625" style="1" customWidth="1"/>
    <col min="2024" max="2024" width="10" style="1" customWidth="1"/>
    <col min="2025" max="2025" width="20.7109375" style="1" customWidth="1"/>
    <col min="2026" max="2027" width="0" style="1" hidden="1" customWidth="1"/>
    <col min="2028" max="2028" width="24" style="1" customWidth="1"/>
    <col min="2029" max="2031" width="0" style="1" hidden="1" customWidth="1"/>
    <col min="2032" max="2032" width="9.140625" style="1" customWidth="1"/>
    <col min="2033" max="2033" width="23.5703125" style="1" customWidth="1"/>
    <col min="2034" max="2034" width="18.42578125" style="1" bestFit="1" customWidth="1"/>
    <col min="2035" max="2035" width="19.5703125" style="1" bestFit="1" customWidth="1"/>
    <col min="2036" max="2275" width="9.140625" style="1" customWidth="1"/>
    <col min="2276" max="2278" width="9.140625" style="1"/>
    <col min="2279" max="2279" width="73.28515625" style="1" customWidth="1"/>
    <col min="2280" max="2280" width="10" style="1" customWidth="1"/>
    <col min="2281" max="2281" width="20.7109375" style="1" customWidth="1"/>
    <col min="2282" max="2283" width="0" style="1" hidden="1" customWidth="1"/>
    <col min="2284" max="2284" width="24" style="1" customWidth="1"/>
    <col min="2285" max="2287" width="0" style="1" hidden="1" customWidth="1"/>
    <col min="2288" max="2288" width="9.140625" style="1" customWidth="1"/>
    <col min="2289" max="2289" width="23.5703125" style="1" customWidth="1"/>
    <col min="2290" max="2290" width="18.42578125" style="1" bestFit="1" customWidth="1"/>
    <col min="2291" max="2291" width="19.5703125" style="1" bestFit="1" customWidth="1"/>
    <col min="2292" max="2531" width="9.140625" style="1" customWidth="1"/>
    <col min="2532" max="2534" width="9.140625" style="1"/>
    <col min="2535" max="2535" width="73.28515625" style="1" customWidth="1"/>
    <col min="2536" max="2536" width="10" style="1" customWidth="1"/>
    <col min="2537" max="2537" width="20.7109375" style="1" customWidth="1"/>
    <col min="2538" max="2539" width="0" style="1" hidden="1" customWidth="1"/>
    <col min="2540" max="2540" width="24" style="1" customWidth="1"/>
    <col min="2541" max="2543" width="0" style="1" hidden="1" customWidth="1"/>
    <col min="2544" max="2544" width="9.140625" style="1" customWidth="1"/>
    <col min="2545" max="2545" width="23.5703125" style="1" customWidth="1"/>
    <col min="2546" max="2546" width="18.42578125" style="1" bestFit="1" customWidth="1"/>
    <col min="2547" max="2547" width="19.5703125" style="1" bestFit="1" customWidth="1"/>
    <col min="2548" max="2787" width="9.140625" style="1" customWidth="1"/>
    <col min="2788" max="2790" width="9.140625" style="1"/>
    <col min="2791" max="2791" width="73.28515625" style="1" customWidth="1"/>
    <col min="2792" max="2792" width="10" style="1" customWidth="1"/>
    <col min="2793" max="2793" width="20.7109375" style="1" customWidth="1"/>
    <col min="2794" max="2795" width="0" style="1" hidden="1" customWidth="1"/>
    <col min="2796" max="2796" width="24" style="1" customWidth="1"/>
    <col min="2797" max="2799" width="0" style="1" hidden="1" customWidth="1"/>
    <col min="2800" max="2800" width="9.140625" style="1" customWidth="1"/>
    <col min="2801" max="2801" width="23.5703125" style="1" customWidth="1"/>
    <col min="2802" max="2802" width="18.42578125" style="1" bestFit="1" customWidth="1"/>
    <col min="2803" max="2803" width="19.5703125" style="1" bestFit="1" customWidth="1"/>
    <col min="2804" max="3043" width="9.140625" style="1" customWidth="1"/>
    <col min="3044" max="3046" width="9.140625" style="1"/>
    <col min="3047" max="3047" width="73.28515625" style="1" customWidth="1"/>
    <col min="3048" max="3048" width="10" style="1" customWidth="1"/>
    <col min="3049" max="3049" width="20.7109375" style="1" customWidth="1"/>
    <col min="3050" max="3051" width="0" style="1" hidden="1" customWidth="1"/>
    <col min="3052" max="3052" width="24" style="1" customWidth="1"/>
    <col min="3053" max="3055" width="0" style="1" hidden="1" customWidth="1"/>
    <col min="3056" max="3056" width="9.140625" style="1" customWidth="1"/>
    <col min="3057" max="3057" width="23.5703125" style="1" customWidth="1"/>
    <col min="3058" max="3058" width="18.42578125" style="1" bestFit="1" customWidth="1"/>
    <col min="3059" max="3059" width="19.5703125" style="1" bestFit="1" customWidth="1"/>
    <col min="3060" max="3299" width="9.140625" style="1" customWidth="1"/>
    <col min="3300" max="3302" width="9.140625" style="1"/>
    <col min="3303" max="3303" width="73.28515625" style="1" customWidth="1"/>
    <col min="3304" max="3304" width="10" style="1" customWidth="1"/>
    <col min="3305" max="3305" width="20.7109375" style="1" customWidth="1"/>
    <col min="3306" max="3307" width="0" style="1" hidden="1" customWidth="1"/>
    <col min="3308" max="3308" width="24" style="1" customWidth="1"/>
    <col min="3309" max="3311" width="0" style="1" hidden="1" customWidth="1"/>
    <col min="3312" max="3312" width="9.140625" style="1" customWidth="1"/>
    <col min="3313" max="3313" width="23.5703125" style="1" customWidth="1"/>
    <col min="3314" max="3314" width="18.42578125" style="1" bestFit="1" customWidth="1"/>
    <col min="3315" max="3315" width="19.5703125" style="1" bestFit="1" customWidth="1"/>
    <col min="3316" max="3555" width="9.140625" style="1" customWidth="1"/>
    <col min="3556" max="3558" width="9.140625" style="1"/>
    <col min="3559" max="3559" width="73.28515625" style="1" customWidth="1"/>
    <col min="3560" max="3560" width="10" style="1" customWidth="1"/>
    <col min="3561" max="3561" width="20.7109375" style="1" customWidth="1"/>
    <col min="3562" max="3563" width="0" style="1" hidden="1" customWidth="1"/>
    <col min="3564" max="3564" width="24" style="1" customWidth="1"/>
    <col min="3565" max="3567" width="0" style="1" hidden="1" customWidth="1"/>
    <col min="3568" max="3568" width="9.140625" style="1" customWidth="1"/>
    <col min="3569" max="3569" width="23.5703125" style="1" customWidth="1"/>
    <col min="3570" max="3570" width="18.42578125" style="1" bestFit="1" customWidth="1"/>
    <col min="3571" max="3571" width="19.5703125" style="1" bestFit="1" customWidth="1"/>
    <col min="3572" max="3811" width="9.140625" style="1" customWidth="1"/>
    <col min="3812" max="3814" width="9.140625" style="1"/>
    <col min="3815" max="3815" width="73.28515625" style="1" customWidth="1"/>
    <col min="3816" max="3816" width="10" style="1" customWidth="1"/>
    <col min="3817" max="3817" width="20.7109375" style="1" customWidth="1"/>
    <col min="3818" max="3819" width="0" style="1" hidden="1" customWidth="1"/>
    <col min="3820" max="3820" width="24" style="1" customWidth="1"/>
    <col min="3821" max="3823" width="0" style="1" hidden="1" customWidth="1"/>
    <col min="3824" max="3824" width="9.140625" style="1" customWidth="1"/>
    <col min="3825" max="3825" width="23.5703125" style="1" customWidth="1"/>
    <col min="3826" max="3826" width="18.42578125" style="1" bestFit="1" customWidth="1"/>
    <col min="3827" max="3827" width="19.5703125" style="1" bestFit="1" customWidth="1"/>
    <col min="3828" max="4067" width="9.140625" style="1" customWidth="1"/>
    <col min="4068" max="4070" width="9.140625" style="1"/>
    <col min="4071" max="4071" width="73.28515625" style="1" customWidth="1"/>
    <col min="4072" max="4072" width="10" style="1" customWidth="1"/>
    <col min="4073" max="4073" width="20.7109375" style="1" customWidth="1"/>
    <col min="4074" max="4075" width="0" style="1" hidden="1" customWidth="1"/>
    <col min="4076" max="4076" width="24" style="1" customWidth="1"/>
    <col min="4077" max="4079" width="0" style="1" hidden="1" customWidth="1"/>
    <col min="4080" max="4080" width="9.140625" style="1" customWidth="1"/>
    <col min="4081" max="4081" width="23.5703125" style="1" customWidth="1"/>
    <col min="4082" max="4082" width="18.42578125" style="1" bestFit="1" customWidth="1"/>
    <col min="4083" max="4083" width="19.5703125" style="1" bestFit="1" customWidth="1"/>
    <col min="4084" max="4323" width="9.140625" style="1" customWidth="1"/>
    <col min="4324" max="4326" width="9.140625" style="1"/>
    <col min="4327" max="4327" width="73.28515625" style="1" customWidth="1"/>
    <col min="4328" max="4328" width="10" style="1" customWidth="1"/>
    <col min="4329" max="4329" width="20.7109375" style="1" customWidth="1"/>
    <col min="4330" max="4331" width="0" style="1" hidden="1" customWidth="1"/>
    <col min="4332" max="4332" width="24" style="1" customWidth="1"/>
    <col min="4333" max="4335" width="0" style="1" hidden="1" customWidth="1"/>
    <col min="4336" max="4336" width="9.140625" style="1" customWidth="1"/>
    <col min="4337" max="4337" width="23.5703125" style="1" customWidth="1"/>
    <col min="4338" max="4338" width="18.42578125" style="1" bestFit="1" customWidth="1"/>
    <col min="4339" max="4339" width="19.5703125" style="1" bestFit="1" customWidth="1"/>
    <col min="4340" max="4579" width="9.140625" style="1" customWidth="1"/>
    <col min="4580" max="4582" width="9.140625" style="1"/>
    <col min="4583" max="4583" width="73.28515625" style="1" customWidth="1"/>
    <col min="4584" max="4584" width="10" style="1" customWidth="1"/>
    <col min="4585" max="4585" width="20.7109375" style="1" customWidth="1"/>
    <col min="4586" max="4587" width="0" style="1" hidden="1" customWidth="1"/>
    <col min="4588" max="4588" width="24" style="1" customWidth="1"/>
    <col min="4589" max="4591" width="0" style="1" hidden="1" customWidth="1"/>
    <col min="4592" max="4592" width="9.140625" style="1" customWidth="1"/>
    <col min="4593" max="4593" width="23.5703125" style="1" customWidth="1"/>
    <col min="4594" max="4594" width="18.42578125" style="1" bestFit="1" customWidth="1"/>
    <col min="4595" max="4595" width="19.5703125" style="1" bestFit="1" customWidth="1"/>
    <col min="4596" max="4835" width="9.140625" style="1" customWidth="1"/>
    <col min="4836" max="4838" width="9.140625" style="1"/>
    <col min="4839" max="4839" width="73.28515625" style="1" customWidth="1"/>
    <col min="4840" max="4840" width="10" style="1" customWidth="1"/>
    <col min="4841" max="4841" width="20.7109375" style="1" customWidth="1"/>
    <col min="4842" max="4843" width="0" style="1" hidden="1" customWidth="1"/>
    <col min="4844" max="4844" width="24" style="1" customWidth="1"/>
    <col min="4845" max="4847" width="0" style="1" hidden="1" customWidth="1"/>
    <col min="4848" max="4848" width="9.140625" style="1" customWidth="1"/>
    <col min="4849" max="4849" width="23.5703125" style="1" customWidth="1"/>
    <col min="4850" max="4850" width="18.42578125" style="1" bestFit="1" customWidth="1"/>
    <col min="4851" max="4851" width="19.5703125" style="1" bestFit="1" customWidth="1"/>
    <col min="4852" max="5091" width="9.140625" style="1" customWidth="1"/>
    <col min="5092" max="5094" width="9.140625" style="1"/>
    <col min="5095" max="5095" width="73.28515625" style="1" customWidth="1"/>
    <col min="5096" max="5096" width="10" style="1" customWidth="1"/>
    <col min="5097" max="5097" width="20.7109375" style="1" customWidth="1"/>
    <col min="5098" max="5099" width="0" style="1" hidden="1" customWidth="1"/>
    <col min="5100" max="5100" width="24" style="1" customWidth="1"/>
    <col min="5101" max="5103" width="0" style="1" hidden="1" customWidth="1"/>
    <col min="5104" max="5104" width="9.140625" style="1" customWidth="1"/>
    <col min="5105" max="5105" width="23.5703125" style="1" customWidth="1"/>
    <col min="5106" max="5106" width="18.42578125" style="1" bestFit="1" customWidth="1"/>
    <col min="5107" max="5107" width="19.5703125" style="1" bestFit="1" customWidth="1"/>
    <col min="5108" max="5347" width="9.140625" style="1" customWidth="1"/>
    <col min="5348" max="5350" width="9.140625" style="1"/>
    <col min="5351" max="5351" width="73.28515625" style="1" customWidth="1"/>
    <col min="5352" max="5352" width="10" style="1" customWidth="1"/>
    <col min="5353" max="5353" width="20.7109375" style="1" customWidth="1"/>
    <col min="5354" max="5355" width="0" style="1" hidden="1" customWidth="1"/>
    <col min="5356" max="5356" width="24" style="1" customWidth="1"/>
    <col min="5357" max="5359" width="0" style="1" hidden="1" customWidth="1"/>
    <col min="5360" max="5360" width="9.140625" style="1" customWidth="1"/>
    <col min="5361" max="5361" width="23.5703125" style="1" customWidth="1"/>
    <col min="5362" max="5362" width="18.42578125" style="1" bestFit="1" customWidth="1"/>
    <col min="5363" max="5363" width="19.5703125" style="1" bestFit="1" customWidth="1"/>
    <col min="5364" max="5603" width="9.140625" style="1" customWidth="1"/>
    <col min="5604" max="5606" width="9.140625" style="1"/>
    <col min="5607" max="5607" width="73.28515625" style="1" customWidth="1"/>
    <col min="5608" max="5608" width="10" style="1" customWidth="1"/>
    <col min="5609" max="5609" width="20.7109375" style="1" customWidth="1"/>
    <col min="5610" max="5611" width="0" style="1" hidden="1" customWidth="1"/>
    <col min="5612" max="5612" width="24" style="1" customWidth="1"/>
    <col min="5613" max="5615" width="0" style="1" hidden="1" customWidth="1"/>
    <col min="5616" max="5616" width="9.140625" style="1" customWidth="1"/>
    <col min="5617" max="5617" width="23.5703125" style="1" customWidth="1"/>
    <col min="5618" max="5618" width="18.42578125" style="1" bestFit="1" customWidth="1"/>
    <col min="5619" max="5619" width="19.5703125" style="1" bestFit="1" customWidth="1"/>
    <col min="5620" max="5859" width="9.140625" style="1" customWidth="1"/>
    <col min="5860" max="5862" width="9.140625" style="1"/>
    <col min="5863" max="5863" width="73.28515625" style="1" customWidth="1"/>
    <col min="5864" max="5864" width="10" style="1" customWidth="1"/>
    <col min="5865" max="5865" width="20.7109375" style="1" customWidth="1"/>
    <col min="5866" max="5867" width="0" style="1" hidden="1" customWidth="1"/>
    <col min="5868" max="5868" width="24" style="1" customWidth="1"/>
    <col min="5869" max="5871" width="0" style="1" hidden="1" customWidth="1"/>
    <col min="5872" max="5872" width="9.140625" style="1" customWidth="1"/>
    <col min="5873" max="5873" width="23.5703125" style="1" customWidth="1"/>
    <col min="5874" max="5874" width="18.42578125" style="1" bestFit="1" customWidth="1"/>
    <col min="5875" max="5875" width="19.5703125" style="1" bestFit="1" customWidth="1"/>
    <col min="5876" max="6115" width="9.140625" style="1" customWidth="1"/>
    <col min="6116" max="6118" width="9.140625" style="1"/>
    <col min="6119" max="6119" width="73.28515625" style="1" customWidth="1"/>
    <col min="6120" max="6120" width="10" style="1" customWidth="1"/>
    <col min="6121" max="6121" width="20.7109375" style="1" customWidth="1"/>
    <col min="6122" max="6123" width="0" style="1" hidden="1" customWidth="1"/>
    <col min="6124" max="6124" width="24" style="1" customWidth="1"/>
    <col min="6125" max="6127" width="0" style="1" hidden="1" customWidth="1"/>
    <col min="6128" max="6128" width="9.140625" style="1" customWidth="1"/>
    <col min="6129" max="6129" width="23.5703125" style="1" customWidth="1"/>
    <col min="6130" max="6130" width="18.42578125" style="1" bestFit="1" customWidth="1"/>
    <col min="6131" max="6131" width="19.5703125" style="1" bestFit="1" customWidth="1"/>
    <col min="6132" max="6371" width="9.140625" style="1" customWidth="1"/>
    <col min="6372" max="6374" width="9.140625" style="1"/>
    <col min="6375" max="6375" width="73.28515625" style="1" customWidth="1"/>
    <col min="6376" max="6376" width="10" style="1" customWidth="1"/>
    <col min="6377" max="6377" width="20.7109375" style="1" customWidth="1"/>
    <col min="6378" max="6379" width="0" style="1" hidden="1" customWidth="1"/>
    <col min="6380" max="6380" width="24" style="1" customWidth="1"/>
    <col min="6381" max="6383" width="0" style="1" hidden="1" customWidth="1"/>
    <col min="6384" max="6384" width="9.140625" style="1" customWidth="1"/>
    <col min="6385" max="6385" width="23.5703125" style="1" customWidth="1"/>
    <col min="6386" max="6386" width="18.42578125" style="1" bestFit="1" customWidth="1"/>
    <col min="6387" max="6387" width="19.5703125" style="1" bestFit="1" customWidth="1"/>
    <col min="6388" max="6627" width="9.140625" style="1" customWidth="1"/>
    <col min="6628" max="6630" width="9.140625" style="1"/>
    <col min="6631" max="6631" width="73.28515625" style="1" customWidth="1"/>
    <col min="6632" max="6632" width="10" style="1" customWidth="1"/>
    <col min="6633" max="6633" width="20.7109375" style="1" customWidth="1"/>
    <col min="6634" max="6635" width="0" style="1" hidden="1" customWidth="1"/>
    <col min="6636" max="6636" width="24" style="1" customWidth="1"/>
    <col min="6637" max="6639" width="0" style="1" hidden="1" customWidth="1"/>
    <col min="6640" max="6640" width="9.140625" style="1" customWidth="1"/>
    <col min="6641" max="6641" width="23.5703125" style="1" customWidth="1"/>
    <col min="6642" max="6642" width="18.42578125" style="1" bestFit="1" customWidth="1"/>
    <col min="6643" max="6643" width="19.5703125" style="1" bestFit="1" customWidth="1"/>
    <col min="6644" max="6883" width="9.140625" style="1" customWidth="1"/>
    <col min="6884" max="6886" width="9.140625" style="1"/>
    <col min="6887" max="6887" width="73.28515625" style="1" customWidth="1"/>
    <col min="6888" max="6888" width="10" style="1" customWidth="1"/>
    <col min="6889" max="6889" width="20.7109375" style="1" customWidth="1"/>
    <col min="6890" max="6891" width="0" style="1" hidden="1" customWidth="1"/>
    <col min="6892" max="6892" width="24" style="1" customWidth="1"/>
    <col min="6893" max="6895" width="0" style="1" hidden="1" customWidth="1"/>
    <col min="6896" max="6896" width="9.140625" style="1" customWidth="1"/>
    <col min="6897" max="6897" width="23.5703125" style="1" customWidth="1"/>
    <col min="6898" max="6898" width="18.42578125" style="1" bestFit="1" customWidth="1"/>
    <col min="6899" max="6899" width="19.5703125" style="1" bestFit="1" customWidth="1"/>
    <col min="6900" max="7139" width="9.140625" style="1" customWidth="1"/>
    <col min="7140" max="7142" width="9.140625" style="1"/>
    <col min="7143" max="7143" width="73.28515625" style="1" customWidth="1"/>
    <col min="7144" max="7144" width="10" style="1" customWidth="1"/>
    <col min="7145" max="7145" width="20.7109375" style="1" customWidth="1"/>
    <col min="7146" max="7147" width="0" style="1" hidden="1" customWidth="1"/>
    <col min="7148" max="7148" width="24" style="1" customWidth="1"/>
    <col min="7149" max="7151" width="0" style="1" hidden="1" customWidth="1"/>
    <col min="7152" max="7152" width="9.140625" style="1" customWidth="1"/>
    <col min="7153" max="7153" width="23.5703125" style="1" customWidth="1"/>
    <col min="7154" max="7154" width="18.42578125" style="1" bestFit="1" customWidth="1"/>
    <col min="7155" max="7155" width="19.5703125" style="1" bestFit="1" customWidth="1"/>
    <col min="7156" max="7395" width="9.140625" style="1" customWidth="1"/>
    <col min="7396" max="7398" width="9.140625" style="1"/>
    <col min="7399" max="7399" width="73.28515625" style="1" customWidth="1"/>
    <col min="7400" max="7400" width="10" style="1" customWidth="1"/>
    <col min="7401" max="7401" width="20.7109375" style="1" customWidth="1"/>
    <col min="7402" max="7403" width="0" style="1" hidden="1" customWidth="1"/>
    <col min="7404" max="7404" width="24" style="1" customWidth="1"/>
    <col min="7405" max="7407" width="0" style="1" hidden="1" customWidth="1"/>
    <col min="7408" max="7408" width="9.140625" style="1" customWidth="1"/>
    <col min="7409" max="7409" width="23.5703125" style="1" customWidth="1"/>
    <col min="7410" max="7410" width="18.42578125" style="1" bestFit="1" customWidth="1"/>
    <col min="7411" max="7411" width="19.5703125" style="1" bestFit="1" customWidth="1"/>
    <col min="7412" max="7651" width="9.140625" style="1" customWidth="1"/>
    <col min="7652" max="7654" width="9.140625" style="1"/>
    <col min="7655" max="7655" width="73.28515625" style="1" customWidth="1"/>
    <col min="7656" max="7656" width="10" style="1" customWidth="1"/>
    <col min="7657" max="7657" width="20.7109375" style="1" customWidth="1"/>
    <col min="7658" max="7659" width="0" style="1" hidden="1" customWidth="1"/>
    <col min="7660" max="7660" width="24" style="1" customWidth="1"/>
    <col min="7661" max="7663" width="0" style="1" hidden="1" customWidth="1"/>
    <col min="7664" max="7664" width="9.140625" style="1" customWidth="1"/>
    <col min="7665" max="7665" width="23.5703125" style="1" customWidth="1"/>
    <col min="7666" max="7666" width="18.42578125" style="1" bestFit="1" customWidth="1"/>
    <col min="7667" max="7667" width="19.5703125" style="1" bestFit="1" customWidth="1"/>
    <col min="7668" max="7907" width="9.140625" style="1" customWidth="1"/>
    <col min="7908" max="7910" width="9.140625" style="1"/>
    <col min="7911" max="7911" width="73.28515625" style="1" customWidth="1"/>
    <col min="7912" max="7912" width="10" style="1" customWidth="1"/>
    <col min="7913" max="7913" width="20.7109375" style="1" customWidth="1"/>
    <col min="7914" max="7915" width="0" style="1" hidden="1" customWidth="1"/>
    <col min="7916" max="7916" width="24" style="1" customWidth="1"/>
    <col min="7917" max="7919" width="0" style="1" hidden="1" customWidth="1"/>
    <col min="7920" max="7920" width="9.140625" style="1" customWidth="1"/>
    <col min="7921" max="7921" width="23.5703125" style="1" customWidth="1"/>
    <col min="7922" max="7922" width="18.42578125" style="1" bestFit="1" customWidth="1"/>
    <col min="7923" max="7923" width="19.5703125" style="1" bestFit="1" customWidth="1"/>
    <col min="7924" max="8163" width="9.140625" style="1" customWidth="1"/>
    <col min="8164" max="8166" width="9.140625" style="1"/>
    <col min="8167" max="8167" width="73.28515625" style="1" customWidth="1"/>
    <col min="8168" max="8168" width="10" style="1" customWidth="1"/>
    <col min="8169" max="8169" width="20.7109375" style="1" customWidth="1"/>
    <col min="8170" max="8171" width="0" style="1" hidden="1" customWidth="1"/>
    <col min="8172" max="8172" width="24" style="1" customWidth="1"/>
    <col min="8173" max="8175" width="0" style="1" hidden="1" customWidth="1"/>
    <col min="8176" max="8176" width="9.140625" style="1" customWidth="1"/>
    <col min="8177" max="8177" width="23.5703125" style="1" customWidth="1"/>
    <col min="8178" max="8178" width="18.42578125" style="1" bestFit="1" customWidth="1"/>
    <col min="8179" max="8179" width="19.5703125" style="1" bestFit="1" customWidth="1"/>
    <col min="8180" max="8419" width="9.140625" style="1" customWidth="1"/>
    <col min="8420" max="8422" width="9.140625" style="1"/>
    <col min="8423" max="8423" width="73.28515625" style="1" customWidth="1"/>
    <col min="8424" max="8424" width="10" style="1" customWidth="1"/>
    <col min="8425" max="8425" width="20.7109375" style="1" customWidth="1"/>
    <col min="8426" max="8427" width="0" style="1" hidden="1" customWidth="1"/>
    <col min="8428" max="8428" width="24" style="1" customWidth="1"/>
    <col min="8429" max="8431" width="0" style="1" hidden="1" customWidth="1"/>
    <col min="8432" max="8432" width="9.140625" style="1" customWidth="1"/>
    <col min="8433" max="8433" width="23.5703125" style="1" customWidth="1"/>
    <col min="8434" max="8434" width="18.42578125" style="1" bestFit="1" customWidth="1"/>
    <col min="8435" max="8435" width="19.5703125" style="1" bestFit="1" customWidth="1"/>
    <col min="8436" max="8675" width="9.140625" style="1" customWidth="1"/>
    <col min="8676" max="8678" width="9.140625" style="1"/>
    <col min="8679" max="8679" width="73.28515625" style="1" customWidth="1"/>
    <col min="8680" max="8680" width="10" style="1" customWidth="1"/>
    <col min="8681" max="8681" width="20.7109375" style="1" customWidth="1"/>
    <col min="8682" max="8683" width="0" style="1" hidden="1" customWidth="1"/>
    <col min="8684" max="8684" width="24" style="1" customWidth="1"/>
    <col min="8685" max="8687" width="0" style="1" hidden="1" customWidth="1"/>
    <col min="8688" max="8688" width="9.140625" style="1" customWidth="1"/>
    <col min="8689" max="8689" width="23.5703125" style="1" customWidth="1"/>
    <col min="8690" max="8690" width="18.42578125" style="1" bestFit="1" customWidth="1"/>
    <col min="8691" max="8691" width="19.5703125" style="1" bestFit="1" customWidth="1"/>
    <col min="8692" max="8931" width="9.140625" style="1" customWidth="1"/>
    <col min="8932" max="8934" width="9.140625" style="1"/>
    <col min="8935" max="8935" width="73.28515625" style="1" customWidth="1"/>
    <col min="8936" max="8936" width="10" style="1" customWidth="1"/>
    <col min="8937" max="8937" width="20.7109375" style="1" customWidth="1"/>
    <col min="8938" max="8939" width="0" style="1" hidden="1" customWidth="1"/>
    <col min="8940" max="8940" width="24" style="1" customWidth="1"/>
    <col min="8941" max="8943" width="0" style="1" hidden="1" customWidth="1"/>
    <col min="8944" max="8944" width="9.140625" style="1" customWidth="1"/>
    <col min="8945" max="8945" width="23.5703125" style="1" customWidth="1"/>
    <col min="8946" max="8946" width="18.42578125" style="1" bestFit="1" customWidth="1"/>
    <col min="8947" max="8947" width="19.5703125" style="1" bestFit="1" customWidth="1"/>
    <col min="8948" max="9187" width="9.140625" style="1" customWidth="1"/>
    <col min="9188" max="9190" width="9.140625" style="1"/>
    <col min="9191" max="9191" width="73.28515625" style="1" customWidth="1"/>
    <col min="9192" max="9192" width="10" style="1" customWidth="1"/>
    <col min="9193" max="9193" width="20.7109375" style="1" customWidth="1"/>
    <col min="9194" max="9195" width="0" style="1" hidden="1" customWidth="1"/>
    <col min="9196" max="9196" width="24" style="1" customWidth="1"/>
    <col min="9197" max="9199" width="0" style="1" hidden="1" customWidth="1"/>
    <col min="9200" max="9200" width="9.140625" style="1" customWidth="1"/>
    <col min="9201" max="9201" width="23.5703125" style="1" customWidth="1"/>
    <col min="9202" max="9202" width="18.42578125" style="1" bestFit="1" customWidth="1"/>
    <col min="9203" max="9203" width="19.5703125" style="1" bestFit="1" customWidth="1"/>
    <col min="9204" max="9443" width="9.140625" style="1" customWidth="1"/>
    <col min="9444" max="9446" width="9.140625" style="1"/>
    <col min="9447" max="9447" width="73.28515625" style="1" customWidth="1"/>
    <col min="9448" max="9448" width="10" style="1" customWidth="1"/>
    <col min="9449" max="9449" width="20.7109375" style="1" customWidth="1"/>
    <col min="9450" max="9451" width="0" style="1" hidden="1" customWidth="1"/>
    <col min="9452" max="9452" width="24" style="1" customWidth="1"/>
    <col min="9453" max="9455" width="0" style="1" hidden="1" customWidth="1"/>
    <col min="9456" max="9456" width="9.140625" style="1" customWidth="1"/>
    <col min="9457" max="9457" width="23.5703125" style="1" customWidth="1"/>
    <col min="9458" max="9458" width="18.42578125" style="1" bestFit="1" customWidth="1"/>
    <col min="9459" max="9459" width="19.5703125" style="1" bestFit="1" customWidth="1"/>
    <col min="9460" max="9699" width="9.140625" style="1" customWidth="1"/>
    <col min="9700" max="9702" width="9.140625" style="1"/>
    <col min="9703" max="9703" width="73.28515625" style="1" customWidth="1"/>
    <col min="9704" max="9704" width="10" style="1" customWidth="1"/>
    <col min="9705" max="9705" width="20.7109375" style="1" customWidth="1"/>
    <col min="9706" max="9707" width="0" style="1" hidden="1" customWidth="1"/>
    <col min="9708" max="9708" width="24" style="1" customWidth="1"/>
    <col min="9709" max="9711" width="0" style="1" hidden="1" customWidth="1"/>
    <col min="9712" max="9712" width="9.140625" style="1" customWidth="1"/>
    <col min="9713" max="9713" width="23.5703125" style="1" customWidth="1"/>
    <col min="9714" max="9714" width="18.42578125" style="1" bestFit="1" customWidth="1"/>
    <col min="9715" max="9715" width="19.5703125" style="1" bestFit="1" customWidth="1"/>
    <col min="9716" max="9955" width="9.140625" style="1" customWidth="1"/>
    <col min="9956" max="9958" width="9.140625" style="1"/>
    <col min="9959" max="9959" width="73.28515625" style="1" customWidth="1"/>
    <col min="9960" max="9960" width="10" style="1" customWidth="1"/>
    <col min="9961" max="9961" width="20.7109375" style="1" customWidth="1"/>
    <col min="9962" max="9963" width="0" style="1" hidden="1" customWidth="1"/>
    <col min="9964" max="9964" width="24" style="1" customWidth="1"/>
    <col min="9965" max="9967" width="0" style="1" hidden="1" customWidth="1"/>
    <col min="9968" max="9968" width="9.140625" style="1" customWidth="1"/>
    <col min="9969" max="9969" width="23.5703125" style="1" customWidth="1"/>
    <col min="9970" max="9970" width="18.42578125" style="1" bestFit="1" customWidth="1"/>
    <col min="9971" max="9971" width="19.5703125" style="1" bestFit="1" customWidth="1"/>
    <col min="9972" max="10211" width="9.140625" style="1" customWidth="1"/>
    <col min="10212" max="10214" width="9.140625" style="1"/>
    <col min="10215" max="10215" width="73.28515625" style="1" customWidth="1"/>
    <col min="10216" max="10216" width="10" style="1" customWidth="1"/>
    <col min="10217" max="10217" width="20.7109375" style="1" customWidth="1"/>
    <col min="10218" max="10219" width="0" style="1" hidden="1" customWidth="1"/>
    <col min="10220" max="10220" width="24" style="1" customWidth="1"/>
    <col min="10221" max="10223" width="0" style="1" hidden="1" customWidth="1"/>
    <col min="10224" max="10224" width="9.140625" style="1" customWidth="1"/>
    <col min="10225" max="10225" width="23.5703125" style="1" customWidth="1"/>
    <col min="10226" max="10226" width="18.42578125" style="1" bestFit="1" customWidth="1"/>
    <col min="10227" max="10227" width="19.5703125" style="1" bestFit="1" customWidth="1"/>
    <col min="10228" max="10467" width="9.140625" style="1" customWidth="1"/>
    <col min="10468" max="10470" width="9.140625" style="1"/>
    <col min="10471" max="10471" width="73.28515625" style="1" customWidth="1"/>
    <col min="10472" max="10472" width="10" style="1" customWidth="1"/>
    <col min="10473" max="10473" width="20.7109375" style="1" customWidth="1"/>
    <col min="10474" max="10475" width="0" style="1" hidden="1" customWidth="1"/>
    <col min="10476" max="10476" width="24" style="1" customWidth="1"/>
    <col min="10477" max="10479" width="0" style="1" hidden="1" customWidth="1"/>
    <col min="10480" max="10480" width="9.140625" style="1" customWidth="1"/>
    <col min="10481" max="10481" width="23.5703125" style="1" customWidth="1"/>
    <col min="10482" max="10482" width="18.42578125" style="1" bestFit="1" customWidth="1"/>
    <col min="10483" max="10483" width="19.5703125" style="1" bestFit="1" customWidth="1"/>
    <col min="10484" max="10723" width="9.140625" style="1" customWidth="1"/>
    <col min="10724" max="10726" width="9.140625" style="1"/>
    <col min="10727" max="10727" width="73.28515625" style="1" customWidth="1"/>
    <col min="10728" max="10728" width="10" style="1" customWidth="1"/>
    <col min="10729" max="10729" width="20.7109375" style="1" customWidth="1"/>
    <col min="10730" max="10731" width="0" style="1" hidden="1" customWidth="1"/>
    <col min="10732" max="10732" width="24" style="1" customWidth="1"/>
    <col min="10733" max="10735" width="0" style="1" hidden="1" customWidth="1"/>
    <col min="10736" max="10736" width="9.140625" style="1" customWidth="1"/>
    <col min="10737" max="10737" width="23.5703125" style="1" customWidth="1"/>
    <col min="10738" max="10738" width="18.42578125" style="1" bestFit="1" customWidth="1"/>
    <col min="10739" max="10739" width="19.5703125" style="1" bestFit="1" customWidth="1"/>
    <col min="10740" max="10979" width="9.140625" style="1" customWidth="1"/>
    <col min="10980" max="10982" width="9.140625" style="1"/>
    <col min="10983" max="10983" width="73.28515625" style="1" customWidth="1"/>
    <col min="10984" max="10984" width="10" style="1" customWidth="1"/>
    <col min="10985" max="10985" width="20.7109375" style="1" customWidth="1"/>
    <col min="10986" max="10987" width="0" style="1" hidden="1" customWidth="1"/>
    <col min="10988" max="10988" width="24" style="1" customWidth="1"/>
    <col min="10989" max="10991" width="0" style="1" hidden="1" customWidth="1"/>
    <col min="10992" max="10992" width="9.140625" style="1" customWidth="1"/>
    <col min="10993" max="10993" width="23.5703125" style="1" customWidth="1"/>
    <col min="10994" max="10994" width="18.42578125" style="1" bestFit="1" customWidth="1"/>
    <col min="10995" max="10995" width="19.5703125" style="1" bestFit="1" customWidth="1"/>
    <col min="10996" max="11235" width="9.140625" style="1" customWidth="1"/>
    <col min="11236" max="11238" width="9.140625" style="1"/>
    <col min="11239" max="11239" width="73.28515625" style="1" customWidth="1"/>
    <col min="11240" max="11240" width="10" style="1" customWidth="1"/>
    <col min="11241" max="11241" width="20.7109375" style="1" customWidth="1"/>
    <col min="11242" max="11243" width="0" style="1" hidden="1" customWidth="1"/>
    <col min="11244" max="11244" width="24" style="1" customWidth="1"/>
    <col min="11245" max="11247" width="0" style="1" hidden="1" customWidth="1"/>
    <col min="11248" max="11248" width="9.140625" style="1" customWidth="1"/>
    <col min="11249" max="11249" width="23.5703125" style="1" customWidth="1"/>
    <col min="11250" max="11250" width="18.42578125" style="1" bestFit="1" customWidth="1"/>
    <col min="11251" max="11251" width="19.5703125" style="1" bestFit="1" customWidth="1"/>
    <col min="11252" max="11491" width="9.140625" style="1" customWidth="1"/>
    <col min="11492" max="11494" width="9.140625" style="1"/>
    <col min="11495" max="11495" width="73.28515625" style="1" customWidth="1"/>
    <col min="11496" max="11496" width="10" style="1" customWidth="1"/>
    <col min="11497" max="11497" width="20.7109375" style="1" customWidth="1"/>
    <col min="11498" max="11499" width="0" style="1" hidden="1" customWidth="1"/>
    <col min="11500" max="11500" width="24" style="1" customWidth="1"/>
    <col min="11501" max="11503" width="0" style="1" hidden="1" customWidth="1"/>
    <col min="11504" max="11504" width="9.140625" style="1" customWidth="1"/>
    <col min="11505" max="11505" width="23.5703125" style="1" customWidth="1"/>
    <col min="11506" max="11506" width="18.42578125" style="1" bestFit="1" customWidth="1"/>
    <col min="11507" max="11507" width="19.5703125" style="1" bestFit="1" customWidth="1"/>
    <col min="11508" max="11747" width="9.140625" style="1" customWidth="1"/>
    <col min="11748" max="11750" width="9.140625" style="1"/>
    <col min="11751" max="11751" width="73.28515625" style="1" customWidth="1"/>
    <col min="11752" max="11752" width="10" style="1" customWidth="1"/>
    <col min="11753" max="11753" width="20.7109375" style="1" customWidth="1"/>
    <col min="11754" max="11755" width="0" style="1" hidden="1" customWidth="1"/>
    <col min="11756" max="11756" width="24" style="1" customWidth="1"/>
    <col min="11757" max="11759" width="0" style="1" hidden="1" customWidth="1"/>
    <col min="11760" max="11760" width="9.140625" style="1" customWidth="1"/>
    <col min="11761" max="11761" width="23.5703125" style="1" customWidth="1"/>
    <col min="11762" max="11762" width="18.42578125" style="1" bestFit="1" customWidth="1"/>
    <col min="11763" max="11763" width="19.5703125" style="1" bestFit="1" customWidth="1"/>
    <col min="11764" max="12003" width="9.140625" style="1" customWidth="1"/>
    <col min="12004" max="12006" width="9.140625" style="1"/>
    <col min="12007" max="12007" width="73.28515625" style="1" customWidth="1"/>
    <col min="12008" max="12008" width="10" style="1" customWidth="1"/>
    <col min="12009" max="12009" width="20.7109375" style="1" customWidth="1"/>
    <col min="12010" max="12011" width="0" style="1" hidden="1" customWidth="1"/>
    <col min="12012" max="12012" width="24" style="1" customWidth="1"/>
    <col min="12013" max="12015" width="0" style="1" hidden="1" customWidth="1"/>
    <col min="12016" max="12016" width="9.140625" style="1" customWidth="1"/>
    <col min="12017" max="12017" width="23.5703125" style="1" customWidth="1"/>
    <col min="12018" max="12018" width="18.42578125" style="1" bestFit="1" customWidth="1"/>
    <col min="12019" max="12019" width="19.5703125" style="1" bestFit="1" customWidth="1"/>
    <col min="12020" max="12259" width="9.140625" style="1" customWidth="1"/>
    <col min="12260" max="12262" width="9.140625" style="1"/>
    <col min="12263" max="12263" width="73.28515625" style="1" customWidth="1"/>
    <col min="12264" max="12264" width="10" style="1" customWidth="1"/>
    <col min="12265" max="12265" width="20.7109375" style="1" customWidth="1"/>
    <col min="12266" max="12267" width="0" style="1" hidden="1" customWidth="1"/>
    <col min="12268" max="12268" width="24" style="1" customWidth="1"/>
    <col min="12269" max="12271" width="0" style="1" hidden="1" customWidth="1"/>
    <col min="12272" max="12272" width="9.140625" style="1" customWidth="1"/>
    <col min="12273" max="12273" width="23.5703125" style="1" customWidth="1"/>
    <col min="12274" max="12274" width="18.42578125" style="1" bestFit="1" customWidth="1"/>
    <col min="12275" max="12275" width="19.5703125" style="1" bestFit="1" customWidth="1"/>
    <col min="12276" max="12515" width="9.140625" style="1" customWidth="1"/>
    <col min="12516" max="12518" width="9.140625" style="1"/>
    <col min="12519" max="12519" width="73.28515625" style="1" customWidth="1"/>
    <col min="12520" max="12520" width="10" style="1" customWidth="1"/>
    <col min="12521" max="12521" width="20.7109375" style="1" customWidth="1"/>
    <col min="12522" max="12523" width="0" style="1" hidden="1" customWidth="1"/>
    <col min="12524" max="12524" width="24" style="1" customWidth="1"/>
    <col min="12525" max="12527" width="0" style="1" hidden="1" customWidth="1"/>
    <col min="12528" max="12528" width="9.140625" style="1" customWidth="1"/>
    <col min="12529" max="12529" width="23.5703125" style="1" customWidth="1"/>
    <col min="12530" max="12530" width="18.42578125" style="1" bestFit="1" customWidth="1"/>
    <col min="12531" max="12531" width="19.5703125" style="1" bestFit="1" customWidth="1"/>
    <col min="12532" max="12771" width="9.140625" style="1" customWidth="1"/>
    <col min="12772" max="12774" width="9.140625" style="1"/>
    <col min="12775" max="12775" width="73.28515625" style="1" customWidth="1"/>
    <col min="12776" max="12776" width="10" style="1" customWidth="1"/>
    <col min="12777" max="12777" width="20.7109375" style="1" customWidth="1"/>
    <col min="12778" max="12779" width="0" style="1" hidden="1" customWidth="1"/>
    <col min="12780" max="12780" width="24" style="1" customWidth="1"/>
    <col min="12781" max="12783" width="0" style="1" hidden="1" customWidth="1"/>
    <col min="12784" max="12784" width="9.140625" style="1" customWidth="1"/>
    <col min="12785" max="12785" width="23.5703125" style="1" customWidth="1"/>
    <col min="12786" max="12786" width="18.42578125" style="1" bestFit="1" customWidth="1"/>
    <col min="12787" max="12787" width="19.5703125" style="1" bestFit="1" customWidth="1"/>
    <col min="12788" max="13027" width="9.140625" style="1" customWidth="1"/>
    <col min="13028" max="13030" width="9.140625" style="1"/>
    <col min="13031" max="13031" width="73.28515625" style="1" customWidth="1"/>
    <col min="13032" max="13032" width="10" style="1" customWidth="1"/>
    <col min="13033" max="13033" width="20.7109375" style="1" customWidth="1"/>
    <col min="13034" max="13035" width="0" style="1" hidden="1" customWidth="1"/>
    <col min="13036" max="13036" width="24" style="1" customWidth="1"/>
    <col min="13037" max="13039" width="0" style="1" hidden="1" customWidth="1"/>
    <col min="13040" max="13040" width="9.140625" style="1" customWidth="1"/>
    <col min="13041" max="13041" width="23.5703125" style="1" customWidth="1"/>
    <col min="13042" max="13042" width="18.42578125" style="1" bestFit="1" customWidth="1"/>
    <col min="13043" max="13043" width="19.5703125" style="1" bestFit="1" customWidth="1"/>
    <col min="13044" max="13283" width="9.140625" style="1" customWidth="1"/>
    <col min="13284" max="13286" width="9.140625" style="1"/>
    <col min="13287" max="13287" width="73.28515625" style="1" customWidth="1"/>
    <col min="13288" max="13288" width="10" style="1" customWidth="1"/>
    <col min="13289" max="13289" width="20.7109375" style="1" customWidth="1"/>
    <col min="13290" max="13291" width="0" style="1" hidden="1" customWidth="1"/>
    <col min="13292" max="13292" width="24" style="1" customWidth="1"/>
    <col min="13293" max="13295" width="0" style="1" hidden="1" customWidth="1"/>
    <col min="13296" max="13296" width="9.140625" style="1" customWidth="1"/>
    <col min="13297" max="13297" width="23.5703125" style="1" customWidth="1"/>
    <col min="13298" max="13298" width="18.42578125" style="1" bestFit="1" customWidth="1"/>
    <col min="13299" max="13299" width="19.5703125" style="1" bestFit="1" customWidth="1"/>
    <col min="13300" max="13539" width="9.140625" style="1" customWidth="1"/>
    <col min="13540" max="13542" width="9.140625" style="1"/>
    <col min="13543" max="13543" width="73.28515625" style="1" customWidth="1"/>
    <col min="13544" max="13544" width="10" style="1" customWidth="1"/>
    <col min="13545" max="13545" width="20.7109375" style="1" customWidth="1"/>
    <col min="13546" max="13547" width="0" style="1" hidden="1" customWidth="1"/>
    <col min="13548" max="13548" width="24" style="1" customWidth="1"/>
    <col min="13549" max="13551" width="0" style="1" hidden="1" customWidth="1"/>
    <col min="13552" max="13552" width="9.140625" style="1" customWidth="1"/>
    <col min="13553" max="13553" width="23.5703125" style="1" customWidth="1"/>
    <col min="13554" max="13554" width="18.42578125" style="1" bestFit="1" customWidth="1"/>
    <col min="13555" max="13555" width="19.5703125" style="1" bestFit="1" customWidth="1"/>
    <col min="13556" max="13795" width="9.140625" style="1" customWidth="1"/>
    <col min="13796" max="13798" width="9.140625" style="1"/>
    <col min="13799" max="13799" width="73.28515625" style="1" customWidth="1"/>
    <col min="13800" max="13800" width="10" style="1" customWidth="1"/>
    <col min="13801" max="13801" width="20.7109375" style="1" customWidth="1"/>
    <col min="13802" max="13803" width="0" style="1" hidden="1" customWidth="1"/>
    <col min="13804" max="13804" width="24" style="1" customWidth="1"/>
    <col min="13805" max="13807" width="0" style="1" hidden="1" customWidth="1"/>
    <col min="13808" max="13808" width="9.140625" style="1" customWidth="1"/>
    <col min="13809" max="13809" width="23.5703125" style="1" customWidth="1"/>
    <col min="13810" max="13810" width="18.42578125" style="1" bestFit="1" customWidth="1"/>
    <col min="13811" max="13811" width="19.5703125" style="1" bestFit="1" customWidth="1"/>
    <col min="13812" max="14051" width="9.140625" style="1" customWidth="1"/>
    <col min="14052" max="14054" width="9.140625" style="1"/>
    <col min="14055" max="14055" width="73.28515625" style="1" customWidth="1"/>
    <col min="14056" max="14056" width="10" style="1" customWidth="1"/>
    <col min="14057" max="14057" width="20.7109375" style="1" customWidth="1"/>
    <col min="14058" max="14059" width="0" style="1" hidden="1" customWidth="1"/>
    <col min="14060" max="14060" width="24" style="1" customWidth="1"/>
    <col min="14061" max="14063" width="0" style="1" hidden="1" customWidth="1"/>
    <col min="14064" max="14064" width="9.140625" style="1" customWidth="1"/>
    <col min="14065" max="14065" width="23.5703125" style="1" customWidth="1"/>
    <col min="14066" max="14066" width="18.42578125" style="1" bestFit="1" customWidth="1"/>
    <col min="14067" max="14067" width="19.5703125" style="1" bestFit="1" customWidth="1"/>
    <col min="14068" max="14307" width="9.140625" style="1" customWidth="1"/>
    <col min="14308" max="14310" width="9.140625" style="1"/>
    <col min="14311" max="14311" width="73.28515625" style="1" customWidth="1"/>
    <col min="14312" max="14312" width="10" style="1" customWidth="1"/>
    <col min="14313" max="14313" width="20.7109375" style="1" customWidth="1"/>
    <col min="14314" max="14315" width="0" style="1" hidden="1" customWidth="1"/>
    <col min="14316" max="14316" width="24" style="1" customWidth="1"/>
    <col min="14317" max="14319" width="0" style="1" hidden="1" customWidth="1"/>
    <col min="14320" max="14320" width="9.140625" style="1" customWidth="1"/>
    <col min="14321" max="14321" width="23.5703125" style="1" customWidth="1"/>
    <col min="14322" max="14322" width="18.42578125" style="1" bestFit="1" customWidth="1"/>
    <col min="14323" max="14323" width="19.5703125" style="1" bestFit="1" customWidth="1"/>
    <col min="14324" max="14563" width="9.140625" style="1" customWidth="1"/>
    <col min="14564" max="14566" width="9.140625" style="1"/>
    <col min="14567" max="14567" width="73.28515625" style="1" customWidth="1"/>
    <col min="14568" max="14568" width="10" style="1" customWidth="1"/>
    <col min="14569" max="14569" width="20.7109375" style="1" customWidth="1"/>
    <col min="14570" max="14571" width="0" style="1" hidden="1" customWidth="1"/>
    <col min="14572" max="14572" width="24" style="1" customWidth="1"/>
    <col min="14573" max="14575" width="0" style="1" hidden="1" customWidth="1"/>
    <col min="14576" max="14576" width="9.140625" style="1" customWidth="1"/>
    <col min="14577" max="14577" width="23.5703125" style="1" customWidth="1"/>
    <col min="14578" max="14578" width="18.42578125" style="1" bestFit="1" customWidth="1"/>
    <col min="14579" max="14579" width="19.5703125" style="1" bestFit="1" customWidth="1"/>
    <col min="14580" max="14819" width="9.140625" style="1" customWidth="1"/>
    <col min="14820" max="14822" width="9.140625" style="1"/>
    <col min="14823" max="14823" width="73.28515625" style="1" customWidth="1"/>
    <col min="14824" max="14824" width="10" style="1" customWidth="1"/>
    <col min="14825" max="14825" width="20.7109375" style="1" customWidth="1"/>
    <col min="14826" max="14827" width="0" style="1" hidden="1" customWidth="1"/>
    <col min="14828" max="14828" width="24" style="1" customWidth="1"/>
    <col min="14829" max="14831" width="0" style="1" hidden="1" customWidth="1"/>
    <col min="14832" max="14832" width="9.140625" style="1" customWidth="1"/>
    <col min="14833" max="14833" width="23.5703125" style="1" customWidth="1"/>
    <col min="14834" max="14834" width="18.42578125" style="1" bestFit="1" customWidth="1"/>
    <col min="14835" max="14835" width="19.5703125" style="1" bestFit="1" customWidth="1"/>
    <col min="14836" max="15075" width="9.140625" style="1" customWidth="1"/>
    <col min="15076" max="15078" width="9.140625" style="1"/>
    <col min="15079" max="15079" width="73.28515625" style="1" customWidth="1"/>
    <col min="15080" max="15080" width="10" style="1" customWidth="1"/>
    <col min="15081" max="15081" width="20.7109375" style="1" customWidth="1"/>
    <col min="15082" max="15083" width="0" style="1" hidden="1" customWidth="1"/>
    <col min="15084" max="15084" width="24" style="1" customWidth="1"/>
    <col min="15085" max="15087" width="0" style="1" hidden="1" customWidth="1"/>
    <col min="15088" max="15088" width="9.140625" style="1" customWidth="1"/>
    <col min="15089" max="15089" width="23.5703125" style="1" customWidth="1"/>
    <col min="15090" max="15090" width="18.42578125" style="1" bestFit="1" customWidth="1"/>
    <col min="15091" max="15091" width="19.5703125" style="1" bestFit="1" customWidth="1"/>
    <col min="15092" max="15331" width="9.140625" style="1" customWidth="1"/>
    <col min="15332" max="15334" width="9.140625" style="1"/>
    <col min="15335" max="15335" width="73.28515625" style="1" customWidth="1"/>
    <col min="15336" max="15336" width="10" style="1" customWidth="1"/>
    <col min="15337" max="15337" width="20.7109375" style="1" customWidth="1"/>
    <col min="15338" max="15339" width="0" style="1" hidden="1" customWidth="1"/>
    <col min="15340" max="15340" width="24" style="1" customWidth="1"/>
    <col min="15341" max="15343" width="0" style="1" hidden="1" customWidth="1"/>
    <col min="15344" max="15344" width="9.140625" style="1" customWidth="1"/>
    <col min="15345" max="15345" width="23.5703125" style="1" customWidth="1"/>
    <col min="15346" max="15346" width="18.42578125" style="1" bestFit="1" customWidth="1"/>
    <col min="15347" max="15347" width="19.5703125" style="1" bestFit="1" customWidth="1"/>
    <col min="15348" max="15587" width="9.140625" style="1" customWidth="1"/>
    <col min="15588" max="15590" width="9.140625" style="1"/>
    <col min="15591" max="15591" width="73.28515625" style="1" customWidth="1"/>
    <col min="15592" max="15592" width="10" style="1" customWidth="1"/>
    <col min="15593" max="15593" width="20.7109375" style="1" customWidth="1"/>
    <col min="15594" max="15595" width="0" style="1" hidden="1" customWidth="1"/>
    <col min="15596" max="15596" width="24" style="1" customWidth="1"/>
    <col min="15597" max="15599" width="0" style="1" hidden="1" customWidth="1"/>
    <col min="15600" max="15600" width="9.140625" style="1" customWidth="1"/>
    <col min="15601" max="15601" width="23.5703125" style="1" customWidth="1"/>
    <col min="15602" max="15602" width="18.42578125" style="1" bestFit="1" customWidth="1"/>
    <col min="15603" max="15603" width="19.5703125" style="1" bestFit="1" customWidth="1"/>
    <col min="15604" max="15843" width="9.140625" style="1" customWidth="1"/>
    <col min="15844" max="15846" width="9.140625" style="1"/>
    <col min="15847" max="15847" width="73.28515625" style="1" customWidth="1"/>
    <col min="15848" max="15848" width="10" style="1" customWidth="1"/>
    <col min="15849" max="15849" width="20.7109375" style="1" customWidth="1"/>
    <col min="15850" max="15851" width="0" style="1" hidden="1" customWidth="1"/>
    <col min="15852" max="15852" width="24" style="1" customWidth="1"/>
    <col min="15853" max="15855" width="0" style="1" hidden="1" customWidth="1"/>
    <col min="15856" max="15856" width="9.140625" style="1" customWidth="1"/>
    <col min="15857" max="15857" width="23.5703125" style="1" customWidth="1"/>
    <col min="15858" max="15858" width="18.42578125" style="1" bestFit="1" customWidth="1"/>
    <col min="15859" max="15859" width="19.5703125" style="1" bestFit="1" customWidth="1"/>
    <col min="15860" max="16099" width="9.140625" style="1" customWidth="1"/>
    <col min="16100" max="16102" width="9.140625" style="1"/>
    <col min="16103" max="16103" width="73.28515625" style="1" customWidth="1"/>
    <col min="16104" max="16104" width="10" style="1" customWidth="1"/>
    <col min="16105" max="16105" width="20.7109375" style="1" customWidth="1"/>
    <col min="16106" max="16107" width="0" style="1" hidden="1" customWidth="1"/>
    <col min="16108" max="16108" width="24" style="1" customWidth="1"/>
    <col min="16109" max="16111" width="0" style="1" hidden="1" customWidth="1"/>
    <col min="16112" max="16112" width="9.140625" style="1" customWidth="1"/>
    <col min="16113" max="16113" width="23.5703125" style="1" customWidth="1"/>
    <col min="16114" max="16114" width="18.42578125" style="1" bestFit="1" customWidth="1"/>
    <col min="16115" max="16115" width="19.5703125" style="1" bestFit="1" customWidth="1"/>
    <col min="16116" max="16355" width="9.140625" style="1" customWidth="1"/>
    <col min="16356" max="16384" width="9.140625" style="1"/>
  </cols>
  <sheetData>
    <row r="1" spans="1:7">
      <c r="C1" s="63" t="s">
        <v>0</v>
      </c>
      <c r="D1" s="63"/>
      <c r="E1" s="3"/>
      <c r="F1" s="3"/>
    </row>
    <row r="2" spans="1:7" ht="49.5" customHeight="1">
      <c r="C2" s="64" t="s">
        <v>1</v>
      </c>
      <c r="D2" s="64"/>
      <c r="E2" s="64"/>
      <c r="F2" s="64"/>
    </row>
    <row r="3" spans="1:7">
      <c r="D3" s="6"/>
      <c r="E3" s="6"/>
      <c r="F3" s="6"/>
    </row>
    <row r="4" spans="1:7" ht="18.75">
      <c r="A4" s="65" t="s">
        <v>2</v>
      </c>
      <c r="B4" s="65"/>
      <c r="C4" s="65"/>
      <c r="D4" s="65"/>
      <c r="E4" s="65"/>
      <c r="F4" s="65"/>
      <c r="G4" s="65"/>
    </row>
    <row r="5" spans="1:7" ht="18.75">
      <c r="A5" s="65" t="s">
        <v>3</v>
      </c>
      <c r="B5" s="65"/>
      <c r="C5" s="65"/>
      <c r="D5" s="65"/>
      <c r="E5" s="65"/>
      <c r="F5" s="65"/>
      <c r="G5" s="65"/>
    </row>
    <row r="6" spans="1:7" ht="18.75">
      <c r="A6" s="7"/>
      <c r="B6" s="7"/>
      <c r="C6" s="7"/>
      <c r="D6" s="7"/>
      <c r="E6" s="7"/>
      <c r="F6" s="7"/>
      <c r="G6" s="7"/>
    </row>
    <row r="7" spans="1:7" ht="16.5" thickBot="1">
      <c r="A7" s="8"/>
      <c r="B7" s="9"/>
      <c r="C7" s="10"/>
      <c r="D7" s="11"/>
      <c r="E7" s="11"/>
      <c r="F7" s="12" t="s">
        <v>4</v>
      </c>
    </row>
    <row r="8" spans="1:7" ht="15.75" customHeight="1">
      <c r="A8" s="66" t="s">
        <v>5</v>
      </c>
      <c r="B8" s="68" t="s">
        <v>6</v>
      </c>
      <c r="C8" s="69"/>
      <c r="D8" s="59" t="s">
        <v>336</v>
      </c>
      <c r="E8" s="70" t="s">
        <v>7</v>
      </c>
      <c r="F8" s="59" t="s">
        <v>8</v>
      </c>
      <c r="G8" s="61" t="s">
        <v>8</v>
      </c>
    </row>
    <row r="9" spans="1:7" ht="48" thickBot="1">
      <c r="A9" s="67"/>
      <c r="B9" s="13" t="s">
        <v>9</v>
      </c>
      <c r="C9" s="14" t="s">
        <v>10</v>
      </c>
      <c r="D9" s="60"/>
      <c r="E9" s="71"/>
      <c r="F9" s="60"/>
      <c r="G9" s="62"/>
    </row>
    <row r="10" spans="1:7" ht="16.5" thickBot="1">
      <c r="A10" s="15">
        <v>1</v>
      </c>
      <c r="B10" s="16">
        <v>2</v>
      </c>
      <c r="C10" s="17">
        <v>3</v>
      </c>
      <c r="D10" s="18">
        <v>4</v>
      </c>
      <c r="E10" s="19"/>
      <c r="F10" s="20">
        <v>6</v>
      </c>
      <c r="G10" s="21"/>
    </row>
    <row r="11" spans="1:7" s="29" customFormat="1">
      <c r="A11" s="22" t="s">
        <v>11</v>
      </c>
      <c r="B11" s="23"/>
      <c r="C11" s="24"/>
      <c r="D11" s="25">
        <v>15513221.238130003</v>
      </c>
      <c r="E11" s="26">
        <f t="shared" ref="E11:G11" si="0">E13+E20+E22+E24+E30+E32+E35+E37+E64+E72+E75+E78+E88+E97+E111+E114+E130+E146+E163+E166+E190+E194+E204+E206+E208+E210+E212+E218+E244+E247+E250</f>
        <v>15513221238.129997</v>
      </c>
      <c r="F11" s="27" t="e">
        <f t="shared" si="0"/>
        <v>#REF!</v>
      </c>
      <c r="G11" s="28" t="e">
        <f t="shared" si="0"/>
        <v>#REF!</v>
      </c>
    </row>
    <row r="12" spans="1:7">
      <c r="A12" s="30" t="s">
        <v>12</v>
      </c>
      <c r="B12" s="31"/>
      <c r="C12" s="32"/>
      <c r="D12" s="34"/>
      <c r="E12" s="33"/>
      <c r="F12" s="35"/>
      <c r="G12" s="36"/>
    </row>
    <row r="13" spans="1:7" ht="31.5">
      <c r="A13" s="37" t="s">
        <v>13</v>
      </c>
      <c r="B13" s="31">
        <v>48</v>
      </c>
      <c r="C13" s="32"/>
      <c r="D13" s="34">
        <v>5134.2463600000001</v>
      </c>
      <c r="E13" s="33">
        <f t="shared" ref="E13:G13" si="1">SUM(E14:E19)</f>
        <v>5134246.3600000003</v>
      </c>
      <c r="F13" s="34" t="e">
        <f t="shared" si="1"/>
        <v>#REF!</v>
      </c>
      <c r="G13" s="36" t="e">
        <f t="shared" si="1"/>
        <v>#REF!</v>
      </c>
    </row>
    <row r="14" spans="1:7" ht="31.5">
      <c r="A14" s="30" t="s">
        <v>14</v>
      </c>
      <c r="B14" s="31"/>
      <c r="C14" s="32" t="s">
        <v>15</v>
      </c>
      <c r="D14" s="34">
        <v>593.12364000000002</v>
      </c>
      <c r="E14" s="33">
        <v>593123.64</v>
      </c>
      <c r="F14" s="35" t="e">
        <f>G14/1000</f>
        <v>#REF!</v>
      </c>
      <c r="G14" s="36" t="e">
        <f>#REF!-E14</f>
        <v>#REF!</v>
      </c>
    </row>
    <row r="15" spans="1:7" ht="31.5">
      <c r="A15" s="30" t="s">
        <v>16</v>
      </c>
      <c r="B15" s="31"/>
      <c r="C15" s="32" t="s">
        <v>17</v>
      </c>
      <c r="D15" s="34">
        <v>33.675650000000005</v>
      </c>
      <c r="E15" s="33">
        <v>33675.65</v>
      </c>
      <c r="F15" s="35" t="e">
        <f t="shared" ref="F15:F77" si="2">G15/1000</f>
        <v>#REF!</v>
      </c>
      <c r="G15" s="36" t="e">
        <f>#REF!-E15</f>
        <v>#REF!</v>
      </c>
    </row>
    <row r="16" spans="1:7">
      <c r="A16" s="30" t="s">
        <v>18</v>
      </c>
      <c r="B16" s="31"/>
      <c r="C16" s="32" t="s">
        <v>19</v>
      </c>
      <c r="D16" s="34">
        <v>566.83076000000005</v>
      </c>
      <c r="E16" s="33">
        <v>566830.76</v>
      </c>
      <c r="F16" s="35" t="e">
        <f t="shared" si="2"/>
        <v>#REF!</v>
      </c>
      <c r="G16" s="36" t="e">
        <f>#REF!-E16</f>
        <v>#REF!</v>
      </c>
    </row>
    <row r="17" spans="1:7">
      <c r="A17" s="30" t="s">
        <v>20</v>
      </c>
      <c r="B17" s="31"/>
      <c r="C17" s="32" t="s">
        <v>21</v>
      </c>
      <c r="D17" s="34">
        <v>3940.61634</v>
      </c>
      <c r="E17" s="33">
        <v>3940616.34</v>
      </c>
      <c r="F17" s="35" t="e">
        <f t="shared" si="2"/>
        <v>#REF!</v>
      </c>
      <c r="G17" s="36" t="e">
        <f>#REF!-E17</f>
        <v>#REF!</v>
      </c>
    </row>
    <row r="18" spans="1:7">
      <c r="A18" s="30" t="s">
        <v>22</v>
      </c>
      <c r="B18" s="31"/>
      <c r="C18" s="32" t="s">
        <v>23</v>
      </c>
      <c r="D18" s="34">
        <v>-1.0000000000000001E-5</v>
      </c>
      <c r="E18" s="33">
        <v>-0.01</v>
      </c>
      <c r="F18" s="35" t="e">
        <f t="shared" si="2"/>
        <v>#REF!</v>
      </c>
      <c r="G18" s="36" t="e">
        <f>#REF!-E18</f>
        <v>#REF!</v>
      </c>
    </row>
    <row r="19" spans="1:7" ht="45" customHeight="1">
      <c r="A19" s="38" t="s">
        <v>24</v>
      </c>
      <c r="B19" s="31"/>
      <c r="C19" s="32" t="s">
        <v>25</v>
      </c>
      <c r="D19" s="34">
        <v>-2.0000000000000002E-5</v>
      </c>
      <c r="E19" s="33">
        <v>-0.02</v>
      </c>
      <c r="F19" s="35" t="e">
        <f t="shared" si="2"/>
        <v>#REF!</v>
      </c>
      <c r="G19" s="36" t="e">
        <f>#REF!-E19</f>
        <v>#REF!</v>
      </c>
    </row>
    <row r="20" spans="1:7">
      <c r="A20" s="37" t="s">
        <v>26</v>
      </c>
      <c r="B20" s="31">
        <v>53</v>
      </c>
      <c r="C20" s="32"/>
      <c r="D20" s="34">
        <v>294.75455999999997</v>
      </c>
      <c r="E20" s="33">
        <f t="shared" ref="E20:G20" si="3">SUM(E21)</f>
        <v>294754.56</v>
      </c>
      <c r="F20" s="34" t="e">
        <f t="shared" si="3"/>
        <v>#REF!</v>
      </c>
      <c r="G20" s="36" t="e">
        <f t="shared" si="3"/>
        <v>#REF!</v>
      </c>
    </row>
    <row r="21" spans="1:7" ht="31.5">
      <c r="A21" s="30" t="s">
        <v>27</v>
      </c>
      <c r="B21" s="31"/>
      <c r="C21" s="32" t="s">
        <v>28</v>
      </c>
      <c r="D21" s="34">
        <v>294.75455999999997</v>
      </c>
      <c r="E21" s="33">
        <v>294754.56</v>
      </c>
      <c r="F21" s="35" t="e">
        <f t="shared" si="2"/>
        <v>#REF!</v>
      </c>
      <c r="G21" s="36" t="e">
        <f>#REF!-E21</f>
        <v>#REF!</v>
      </c>
    </row>
    <row r="22" spans="1:7">
      <c r="A22" s="39" t="s">
        <v>29</v>
      </c>
      <c r="B22" s="31">
        <v>76</v>
      </c>
      <c r="C22" s="32"/>
      <c r="D22" s="34">
        <v>2</v>
      </c>
      <c r="E22" s="33">
        <f>E23</f>
        <v>2000</v>
      </c>
      <c r="F22" s="34" t="e">
        <f>F23</f>
        <v>#REF!</v>
      </c>
      <c r="G22" s="36" t="e">
        <f>SUM(G23)</f>
        <v>#REF!</v>
      </c>
    </row>
    <row r="23" spans="1:7" ht="47.25">
      <c r="A23" s="30" t="s">
        <v>30</v>
      </c>
      <c r="B23" s="31"/>
      <c r="C23" s="32" t="s">
        <v>31</v>
      </c>
      <c r="D23" s="34">
        <v>2</v>
      </c>
      <c r="E23" s="33">
        <v>2000</v>
      </c>
      <c r="F23" s="35" t="e">
        <f t="shared" si="2"/>
        <v>#REF!</v>
      </c>
      <c r="G23" s="36" t="e">
        <f>#REF!-E23</f>
        <v>#REF!</v>
      </c>
    </row>
    <row r="24" spans="1:7">
      <c r="A24" s="37" t="s">
        <v>32</v>
      </c>
      <c r="B24" s="31">
        <v>100</v>
      </c>
      <c r="C24" s="32"/>
      <c r="D24" s="34">
        <v>635046.99685999996</v>
      </c>
      <c r="E24" s="33">
        <f t="shared" ref="E24:G24" si="4">SUM(E25:E29)</f>
        <v>635046996.8599999</v>
      </c>
      <c r="F24" s="34" t="e">
        <f t="shared" si="4"/>
        <v>#REF!</v>
      </c>
      <c r="G24" s="36" t="e">
        <f t="shared" si="4"/>
        <v>#REF!</v>
      </c>
    </row>
    <row r="25" spans="1:7" ht="126">
      <c r="A25" s="30" t="s">
        <v>33</v>
      </c>
      <c r="B25" s="31"/>
      <c r="C25" s="32" t="s">
        <v>34</v>
      </c>
      <c r="D25" s="34">
        <v>29104.091809999998</v>
      </c>
      <c r="E25" s="33">
        <v>29104091.809999999</v>
      </c>
      <c r="F25" s="35" t="e">
        <f t="shared" si="2"/>
        <v>#REF!</v>
      </c>
      <c r="G25" s="36" t="e">
        <f>#REF!-E25</f>
        <v>#REF!</v>
      </c>
    </row>
    <row r="26" spans="1:7" ht="63">
      <c r="A26" s="30" t="s">
        <v>35</v>
      </c>
      <c r="B26" s="31"/>
      <c r="C26" s="32" t="s">
        <v>36</v>
      </c>
      <c r="D26" s="34">
        <v>248981.56097999998</v>
      </c>
      <c r="E26" s="33">
        <v>248981560.97999999</v>
      </c>
      <c r="F26" s="35" t="e">
        <f t="shared" si="2"/>
        <v>#REF!</v>
      </c>
      <c r="G26" s="36" t="e">
        <f>#REF!-E26</f>
        <v>#REF!</v>
      </c>
    </row>
    <row r="27" spans="1:7" ht="78.75">
      <c r="A27" s="30" t="s">
        <v>37</v>
      </c>
      <c r="B27" s="31"/>
      <c r="C27" s="32" t="s">
        <v>38</v>
      </c>
      <c r="D27" s="34">
        <v>2527.5777499999999</v>
      </c>
      <c r="E27" s="33">
        <v>2527577.75</v>
      </c>
      <c r="F27" s="35" t="e">
        <f t="shared" si="2"/>
        <v>#REF!</v>
      </c>
      <c r="G27" s="36" t="e">
        <f>#REF!-E27</f>
        <v>#REF!</v>
      </c>
    </row>
    <row r="28" spans="1:7" ht="70.5" customHeight="1">
      <c r="A28" s="30" t="s">
        <v>39</v>
      </c>
      <c r="B28" s="31"/>
      <c r="C28" s="32" t="s">
        <v>40</v>
      </c>
      <c r="D28" s="34">
        <v>402655.60634</v>
      </c>
      <c r="E28" s="33">
        <v>402655606.33999997</v>
      </c>
      <c r="F28" s="35" t="e">
        <f t="shared" si="2"/>
        <v>#REF!</v>
      </c>
      <c r="G28" s="36" t="e">
        <f>#REF!-E28</f>
        <v>#REF!</v>
      </c>
    </row>
    <row r="29" spans="1:7" ht="69" customHeight="1">
      <c r="A29" s="30" t="s">
        <v>41</v>
      </c>
      <c r="B29" s="31"/>
      <c r="C29" s="32" t="s">
        <v>42</v>
      </c>
      <c r="D29" s="34">
        <v>-48221.840020000003</v>
      </c>
      <c r="E29" s="33">
        <v>-48221840.020000003</v>
      </c>
      <c r="F29" s="35" t="e">
        <f t="shared" si="2"/>
        <v>#REF!</v>
      </c>
      <c r="G29" s="36" t="e">
        <f>#REF!-E29</f>
        <v>#REF!</v>
      </c>
    </row>
    <row r="30" spans="1:7">
      <c r="A30" s="37" t="s">
        <v>43</v>
      </c>
      <c r="B30" s="31">
        <v>106</v>
      </c>
      <c r="C30" s="32"/>
      <c r="D30" s="34">
        <v>55.25</v>
      </c>
      <c r="E30" s="33">
        <f t="shared" ref="E30:G30" si="5">SUM(E31)</f>
        <v>55250</v>
      </c>
      <c r="F30" s="34" t="e">
        <f t="shared" si="5"/>
        <v>#REF!</v>
      </c>
      <c r="G30" s="36" t="e">
        <f t="shared" si="5"/>
        <v>#REF!</v>
      </c>
    </row>
    <row r="31" spans="1:7" ht="40.5" customHeight="1">
      <c r="A31" s="30" t="s">
        <v>44</v>
      </c>
      <c r="B31" s="31"/>
      <c r="C31" s="32" t="s">
        <v>45</v>
      </c>
      <c r="D31" s="34">
        <v>55.25</v>
      </c>
      <c r="E31" s="33">
        <v>55250</v>
      </c>
      <c r="F31" s="35" t="e">
        <f t="shared" si="2"/>
        <v>#REF!</v>
      </c>
      <c r="G31" s="36" t="e">
        <f>#REF!-E31</f>
        <v>#REF!</v>
      </c>
    </row>
    <row r="32" spans="1:7" ht="31.5">
      <c r="A32" s="37" t="s">
        <v>46</v>
      </c>
      <c r="B32" s="31">
        <v>161</v>
      </c>
      <c r="C32" s="32"/>
      <c r="D32" s="34">
        <v>251.60000000000002</v>
      </c>
      <c r="E32" s="33">
        <f t="shared" ref="E32:G32" si="6">SUM(E33:E34)</f>
        <v>251600</v>
      </c>
      <c r="F32" s="34" t="e">
        <f t="shared" si="6"/>
        <v>#REF!</v>
      </c>
      <c r="G32" s="36" t="e">
        <f t="shared" si="6"/>
        <v>#REF!</v>
      </c>
    </row>
    <row r="33" spans="1:7" ht="22.5" customHeight="1">
      <c r="A33" s="30" t="s">
        <v>47</v>
      </c>
      <c r="B33" s="31"/>
      <c r="C33" s="32" t="s">
        <v>48</v>
      </c>
      <c r="D33" s="34">
        <v>64.8</v>
      </c>
      <c r="E33" s="33">
        <v>64800</v>
      </c>
      <c r="F33" s="35" t="e">
        <f t="shared" si="2"/>
        <v>#REF!</v>
      </c>
      <c r="G33" s="36" t="e">
        <f>#REF!-E33</f>
        <v>#REF!</v>
      </c>
    </row>
    <row r="34" spans="1:7" ht="69" customHeight="1">
      <c r="A34" s="30" t="s">
        <v>49</v>
      </c>
      <c r="B34" s="31"/>
      <c r="C34" s="32" t="s">
        <v>50</v>
      </c>
      <c r="D34" s="34">
        <v>186.8</v>
      </c>
      <c r="E34" s="33">
        <v>186800</v>
      </c>
      <c r="F34" s="35" t="e">
        <f t="shared" si="2"/>
        <v>#REF!</v>
      </c>
      <c r="G34" s="36" t="e">
        <f>#REF!-E34</f>
        <v>#REF!</v>
      </c>
    </row>
    <row r="35" spans="1:7" ht="54.75" customHeight="1">
      <c r="A35" s="37" t="s">
        <v>51</v>
      </c>
      <c r="B35" s="31">
        <v>177</v>
      </c>
      <c r="C35" s="32"/>
      <c r="D35" s="34">
        <v>408.77277000000004</v>
      </c>
      <c r="E35" s="33">
        <f t="shared" ref="E35:G35" si="7">SUM(E36)</f>
        <v>408772.77</v>
      </c>
      <c r="F35" s="34" t="e">
        <f t="shared" si="7"/>
        <v>#REF!</v>
      </c>
      <c r="G35" s="36" t="e">
        <f t="shared" si="7"/>
        <v>#REF!</v>
      </c>
    </row>
    <row r="36" spans="1:7" ht="31.5">
      <c r="A36" s="30" t="s">
        <v>27</v>
      </c>
      <c r="B36" s="31"/>
      <c r="C36" s="32" t="s">
        <v>28</v>
      </c>
      <c r="D36" s="34">
        <v>408.77277000000004</v>
      </c>
      <c r="E36" s="33">
        <v>408772.77</v>
      </c>
      <c r="F36" s="35" t="e">
        <f t="shared" si="2"/>
        <v>#REF!</v>
      </c>
      <c r="G36" s="36" t="e">
        <f>#REF!-E36</f>
        <v>#REF!</v>
      </c>
    </row>
    <row r="37" spans="1:7" ht="26.25" customHeight="1">
      <c r="A37" s="37" t="s">
        <v>52</v>
      </c>
      <c r="B37" s="31">
        <v>182</v>
      </c>
      <c r="C37" s="32"/>
      <c r="D37" s="34">
        <v>2452057.9462399995</v>
      </c>
      <c r="E37" s="33">
        <f t="shared" ref="E37:G37" si="8">SUM(E38:E63)</f>
        <v>2452057946.2399993</v>
      </c>
      <c r="F37" s="34" t="e">
        <f t="shared" si="8"/>
        <v>#REF!</v>
      </c>
      <c r="G37" s="36" t="e">
        <f t="shared" si="8"/>
        <v>#REF!</v>
      </c>
    </row>
    <row r="38" spans="1:7" ht="51" customHeight="1">
      <c r="A38" s="30" t="s">
        <v>53</v>
      </c>
      <c r="B38" s="31"/>
      <c r="C38" s="32" t="s">
        <v>54</v>
      </c>
      <c r="D38" s="34">
        <v>874175.76092999999</v>
      </c>
      <c r="E38" s="33">
        <v>874175760.92999995</v>
      </c>
      <c r="F38" s="35" t="e">
        <f t="shared" si="2"/>
        <v>#REF!</v>
      </c>
      <c r="G38" s="36" t="e">
        <f>#REF!-E38</f>
        <v>#REF!</v>
      </c>
    </row>
    <row r="39" spans="1:7" ht="47.25">
      <c r="A39" s="30" t="s">
        <v>55</v>
      </c>
      <c r="B39" s="31"/>
      <c r="C39" s="32" t="s">
        <v>56</v>
      </c>
      <c r="D39" s="34">
        <v>3894.3131000000003</v>
      </c>
      <c r="E39" s="33">
        <v>3894313.1</v>
      </c>
      <c r="F39" s="35" t="e">
        <f t="shared" si="2"/>
        <v>#REF!</v>
      </c>
      <c r="G39" s="36" t="e">
        <f>#REF!-E39</f>
        <v>#REF!</v>
      </c>
    </row>
    <row r="40" spans="1:7" ht="78.75">
      <c r="A40" s="30" t="s">
        <v>57</v>
      </c>
      <c r="B40" s="31"/>
      <c r="C40" s="32" t="s">
        <v>58</v>
      </c>
      <c r="D40" s="34">
        <v>1292305.7572600001</v>
      </c>
      <c r="E40" s="33">
        <v>1292305757.26</v>
      </c>
      <c r="F40" s="35" t="e">
        <f t="shared" si="2"/>
        <v>#REF!</v>
      </c>
      <c r="G40" s="36" t="e">
        <f>#REF!-E40</f>
        <v>#REF!</v>
      </c>
    </row>
    <row r="41" spans="1:7" ht="105" customHeight="1">
      <c r="A41" s="30" t="s">
        <v>59</v>
      </c>
      <c r="B41" s="31"/>
      <c r="C41" s="32" t="s">
        <v>60</v>
      </c>
      <c r="D41" s="34">
        <v>7085.3784299999998</v>
      </c>
      <c r="E41" s="33">
        <v>7085378.4299999997</v>
      </c>
      <c r="F41" s="35" t="e">
        <f t="shared" si="2"/>
        <v>#REF!</v>
      </c>
      <c r="G41" s="36" t="e">
        <f>#REF!-E41</f>
        <v>#REF!</v>
      </c>
    </row>
    <row r="42" spans="1:7" ht="53.25" customHeight="1">
      <c r="A42" s="30" t="s">
        <v>61</v>
      </c>
      <c r="B42" s="31"/>
      <c r="C42" s="32" t="s">
        <v>62</v>
      </c>
      <c r="D42" s="34">
        <v>12624.79724</v>
      </c>
      <c r="E42" s="33">
        <v>12624797.24</v>
      </c>
      <c r="F42" s="35" t="e">
        <f t="shared" si="2"/>
        <v>#REF!</v>
      </c>
      <c r="G42" s="36" t="e">
        <f>#REF!-E42</f>
        <v>#REF!</v>
      </c>
    </row>
    <row r="43" spans="1:7" ht="87.75" customHeight="1">
      <c r="A43" s="39" t="s">
        <v>63</v>
      </c>
      <c r="B43" s="31"/>
      <c r="C43" s="32" t="s">
        <v>64</v>
      </c>
      <c r="D43" s="34">
        <v>12006.008519999999</v>
      </c>
      <c r="E43" s="33">
        <v>12006008.52</v>
      </c>
      <c r="F43" s="35" t="e">
        <f t="shared" si="2"/>
        <v>#REF!</v>
      </c>
      <c r="G43" s="36" t="e">
        <f>#REF!-E43</f>
        <v>#REF!</v>
      </c>
    </row>
    <row r="44" spans="1:7" ht="42" customHeight="1">
      <c r="A44" s="30" t="s">
        <v>65</v>
      </c>
      <c r="B44" s="31"/>
      <c r="C44" s="32" t="s">
        <v>66</v>
      </c>
      <c r="D44" s="34">
        <v>630.62904000000003</v>
      </c>
      <c r="E44" s="33">
        <v>630629.04</v>
      </c>
      <c r="F44" s="35" t="e">
        <f t="shared" si="2"/>
        <v>#REF!</v>
      </c>
      <c r="G44" s="36" t="e">
        <f>#REF!-E44</f>
        <v>#REF!</v>
      </c>
    </row>
    <row r="45" spans="1:7" ht="43.5" customHeight="1">
      <c r="A45" s="30" t="s">
        <v>67</v>
      </c>
      <c r="B45" s="31"/>
      <c r="C45" s="32" t="s">
        <v>68</v>
      </c>
      <c r="D45" s="34">
        <v>-3.1631900000000002</v>
      </c>
      <c r="E45" s="33">
        <v>-3163.19</v>
      </c>
      <c r="F45" s="35" t="e">
        <f t="shared" si="2"/>
        <v>#REF!</v>
      </c>
      <c r="G45" s="36" t="e">
        <f>#REF!-E45</f>
        <v>#REF!</v>
      </c>
    </row>
    <row r="46" spans="1:7" ht="31.5">
      <c r="A46" s="30" t="s">
        <v>69</v>
      </c>
      <c r="B46" s="31"/>
      <c r="C46" s="32" t="s">
        <v>70</v>
      </c>
      <c r="D46" s="34">
        <v>128677.23809999999</v>
      </c>
      <c r="E46" s="33">
        <v>128677238.09999999</v>
      </c>
      <c r="F46" s="35" t="e">
        <f t="shared" si="2"/>
        <v>#REF!</v>
      </c>
      <c r="G46" s="36" t="e">
        <f>#REF!-E46</f>
        <v>#REF!</v>
      </c>
    </row>
    <row r="47" spans="1:7" ht="31.5">
      <c r="A47" s="30" t="s">
        <v>71</v>
      </c>
      <c r="B47" s="31"/>
      <c r="C47" s="32" t="s">
        <v>72</v>
      </c>
      <c r="D47" s="34">
        <v>1640.7917</v>
      </c>
      <c r="E47" s="33">
        <v>1640791.7</v>
      </c>
      <c r="F47" s="35" t="e">
        <f t="shared" si="2"/>
        <v>#REF!</v>
      </c>
      <c r="G47" s="36" t="e">
        <f>#REF!-E47</f>
        <v>#REF!</v>
      </c>
    </row>
    <row r="48" spans="1:7">
      <c r="A48" s="30" t="s">
        <v>73</v>
      </c>
      <c r="B48" s="31"/>
      <c r="C48" s="32" t="s">
        <v>74</v>
      </c>
      <c r="D48" s="34">
        <v>19576.397659999999</v>
      </c>
      <c r="E48" s="33">
        <v>19576397.66</v>
      </c>
      <c r="F48" s="35" t="e">
        <f t="shared" si="2"/>
        <v>#REF!</v>
      </c>
      <c r="G48" s="36" t="e">
        <f>#REF!-E48</f>
        <v>#REF!</v>
      </c>
    </row>
    <row r="49" spans="1:7">
      <c r="A49" s="30" t="s">
        <v>75</v>
      </c>
      <c r="B49" s="31"/>
      <c r="C49" s="32" t="s">
        <v>76</v>
      </c>
      <c r="D49" s="34">
        <v>99192.105200000005</v>
      </c>
      <c r="E49" s="33">
        <v>99192105.200000003</v>
      </c>
      <c r="F49" s="35" t="e">
        <f t="shared" si="2"/>
        <v>#REF!</v>
      </c>
      <c r="G49" s="36" t="e">
        <f>#REF!-E49</f>
        <v>#REF!</v>
      </c>
    </row>
    <row r="50" spans="1:7" ht="41.25" customHeight="1">
      <c r="A50" s="30" t="s">
        <v>77</v>
      </c>
      <c r="B50" s="31"/>
      <c r="C50" s="32" t="s">
        <v>78</v>
      </c>
      <c r="D50" s="34">
        <v>2.2244000000000002</v>
      </c>
      <c r="E50" s="33">
        <v>2224.4</v>
      </c>
      <c r="F50" s="35" t="e">
        <f t="shared" si="2"/>
        <v>#REF!</v>
      </c>
      <c r="G50" s="36" t="e">
        <f>#REF!-E50</f>
        <v>#REF!</v>
      </c>
    </row>
    <row r="51" spans="1:7" ht="88.5" customHeight="1">
      <c r="A51" s="30" t="s">
        <v>79</v>
      </c>
      <c r="B51" s="31"/>
      <c r="C51" s="32" t="s">
        <v>80</v>
      </c>
      <c r="D51" s="34">
        <v>36.53</v>
      </c>
      <c r="E51" s="33">
        <v>36530</v>
      </c>
      <c r="F51" s="35" t="e">
        <f t="shared" si="2"/>
        <v>#REF!</v>
      </c>
      <c r="G51" s="36" t="e">
        <f>#REF!-E51</f>
        <v>#REF!</v>
      </c>
    </row>
    <row r="52" spans="1:7" ht="55.5" customHeight="1">
      <c r="A52" s="40" t="s">
        <v>81</v>
      </c>
      <c r="B52" s="31"/>
      <c r="C52" s="32" t="s">
        <v>82</v>
      </c>
      <c r="D52" s="34">
        <v>4.0090000000000001E-2</v>
      </c>
      <c r="E52" s="33">
        <v>40.090000000000003</v>
      </c>
      <c r="F52" s="35" t="e">
        <f t="shared" si="2"/>
        <v>#REF!</v>
      </c>
      <c r="G52" s="36" t="e">
        <f>#REF!-E52</f>
        <v>#REF!</v>
      </c>
    </row>
    <row r="53" spans="1:7" ht="54" customHeight="1">
      <c r="A53" s="40" t="s">
        <v>83</v>
      </c>
      <c r="B53" s="31"/>
      <c r="C53" s="32" t="s">
        <v>84</v>
      </c>
      <c r="D53" s="34">
        <v>1E-4</v>
      </c>
      <c r="E53" s="33">
        <v>0.1</v>
      </c>
      <c r="F53" s="35" t="e">
        <f t="shared" si="2"/>
        <v>#REF!</v>
      </c>
      <c r="G53" s="36" t="e">
        <f>#REF!-E53</f>
        <v>#REF!</v>
      </c>
    </row>
    <row r="54" spans="1:7">
      <c r="A54" s="30" t="s">
        <v>85</v>
      </c>
      <c r="B54" s="31"/>
      <c r="C54" s="32" t="s">
        <v>86</v>
      </c>
      <c r="D54" s="34">
        <v>5.0000000000000002E-5</v>
      </c>
      <c r="E54" s="33">
        <v>0.05</v>
      </c>
      <c r="F54" s="35" t="e">
        <f t="shared" si="2"/>
        <v>#REF!</v>
      </c>
      <c r="G54" s="36" t="e">
        <f>#REF!-E54</f>
        <v>#REF!</v>
      </c>
    </row>
    <row r="55" spans="1:7">
      <c r="A55" s="40" t="s">
        <v>87</v>
      </c>
      <c r="B55" s="31"/>
      <c r="C55" s="32" t="s">
        <v>88</v>
      </c>
      <c r="D55" s="34">
        <v>5.4740000000000004E-2</v>
      </c>
      <c r="E55" s="33">
        <v>54.74</v>
      </c>
      <c r="F55" s="35" t="e">
        <f t="shared" si="2"/>
        <v>#REF!</v>
      </c>
      <c r="G55" s="36" t="e">
        <f>#REF!-E55</f>
        <v>#REF!</v>
      </c>
    </row>
    <row r="56" spans="1:7">
      <c r="A56" s="40" t="s">
        <v>89</v>
      </c>
      <c r="B56" s="31"/>
      <c r="C56" s="32" t="s">
        <v>90</v>
      </c>
      <c r="D56" s="34">
        <v>9.2760000000000009E-2</v>
      </c>
      <c r="E56" s="33">
        <v>92.76</v>
      </c>
      <c r="F56" s="35" t="e">
        <f t="shared" si="2"/>
        <v>#REF!</v>
      </c>
      <c r="G56" s="36" t="e">
        <f>#REF!-E56</f>
        <v>#REF!</v>
      </c>
    </row>
    <row r="57" spans="1:7">
      <c r="A57" s="30" t="s">
        <v>91</v>
      </c>
      <c r="B57" s="31"/>
      <c r="C57" s="32" t="s">
        <v>92</v>
      </c>
      <c r="D57" s="34">
        <v>3.5763699999999998</v>
      </c>
      <c r="E57" s="33">
        <v>3576.37</v>
      </c>
      <c r="F57" s="35" t="e">
        <f t="shared" si="2"/>
        <v>#REF!</v>
      </c>
      <c r="G57" s="36" t="e">
        <f>#REF!-E57</f>
        <v>#REF!</v>
      </c>
    </row>
    <row r="58" spans="1:7" ht="31.5">
      <c r="A58" s="40" t="s">
        <v>93</v>
      </c>
      <c r="B58" s="31"/>
      <c r="C58" s="32" t="s">
        <v>94</v>
      </c>
      <c r="D58" s="34">
        <v>5.0000000000000002E-5</v>
      </c>
      <c r="E58" s="33">
        <v>0.05</v>
      </c>
      <c r="F58" s="35" t="e">
        <f t="shared" si="2"/>
        <v>#REF!</v>
      </c>
      <c r="G58" s="36" t="e">
        <f>#REF!-E58</f>
        <v>#REF!</v>
      </c>
    </row>
    <row r="59" spans="1:7">
      <c r="A59" s="39" t="s">
        <v>95</v>
      </c>
      <c r="B59" s="31"/>
      <c r="C59" s="32" t="s">
        <v>96</v>
      </c>
      <c r="D59" s="34">
        <v>0.64560000000000006</v>
      </c>
      <c r="E59" s="33">
        <v>645.6</v>
      </c>
      <c r="F59" s="35" t="e">
        <f t="shared" si="2"/>
        <v>#REF!</v>
      </c>
      <c r="G59" s="36" t="e">
        <f>#REF!-E59</f>
        <v>#REF!</v>
      </c>
    </row>
    <row r="60" spans="1:7" ht="37.5" customHeight="1">
      <c r="A60" s="30" t="s">
        <v>97</v>
      </c>
      <c r="B60" s="31"/>
      <c r="C60" s="32" t="s">
        <v>98</v>
      </c>
      <c r="D60" s="34">
        <v>206.91809000000001</v>
      </c>
      <c r="E60" s="33">
        <v>206918.09</v>
      </c>
      <c r="F60" s="35" t="e">
        <f t="shared" si="2"/>
        <v>#REF!</v>
      </c>
      <c r="G60" s="36" t="e">
        <f>#REF!-E60</f>
        <v>#REF!</v>
      </c>
    </row>
    <row r="61" spans="1:7" ht="55.5" customHeight="1">
      <c r="A61" s="39" t="s">
        <v>99</v>
      </c>
      <c r="B61" s="31"/>
      <c r="C61" s="32" t="s">
        <v>100</v>
      </c>
      <c r="D61" s="34">
        <v>0.7</v>
      </c>
      <c r="E61" s="33">
        <v>700</v>
      </c>
      <c r="F61" s="35" t="e">
        <f t="shared" si="2"/>
        <v>#REF!</v>
      </c>
      <c r="G61" s="36" t="e">
        <f>#REF!-E61</f>
        <v>#REF!</v>
      </c>
    </row>
    <row r="62" spans="1:7" ht="31.5">
      <c r="A62" s="38" t="s">
        <v>101</v>
      </c>
      <c r="B62" s="31"/>
      <c r="C62" s="32" t="s">
        <v>102</v>
      </c>
      <c r="D62" s="34">
        <v>0.05</v>
      </c>
      <c r="E62" s="33">
        <v>50</v>
      </c>
      <c r="F62" s="35" t="e">
        <f t="shared" si="2"/>
        <v>#REF!</v>
      </c>
      <c r="G62" s="36" t="e">
        <f>#REF!-E62</f>
        <v>#REF!</v>
      </c>
    </row>
    <row r="63" spans="1:7" ht="55.5" customHeight="1">
      <c r="A63" s="30" t="s">
        <v>103</v>
      </c>
      <c r="B63" s="31"/>
      <c r="C63" s="32" t="s">
        <v>104</v>
      </c>
      <c r="D63" s="34">
        <v>1.1000000000000001</v>
      </c>
      <c r="E63" s="33">
        <v>1100</v>
      </c>
      <c r="F63" s="35" t="e">
        <f t="shared" si="2"/>
        <v>#REF!</v>
      </c>
      <c r="G63" s="36" t="e">
        <f>#REF!-E63</f>
        <v>#REF!</v>
      </c>
    </row>
    <row r="64" spans="1:7">
      <c r="A64" s="41" t="s">
        <v>105</v>
      </c>
      <c r="B64" s="31">
        <v>188</v>
      </c>
      <c r="C64" s="32"/>
      <c r="D64" s="34">
        <v>161385.54994999999</v>
      </c>
      <c r="E64" s="33">
        <f t="shared" ref="E64:G64" si="9">SUM(E65:E71)</f>
        <v>161385549.94999999</v>
      </c>
      <c r="F64" s="34" t="e">
        <f t="shared" si="9"/>
        <v>#REF!</v>
      </c>
      <c r="G64" s="36" t="e">
        <f t="shared" si="9"/>
        <v>#REF!</v>
      </c>
    </row>
    <row r="65" spans="1:7" ht="63">
      <c r="A65" s="38" t="s">
        <v>106</v>
      </c>
      <c r="B65" s="31"/>
      <c r="C65" s="32" t="s">
        <v>107</v>
      </c>
      <c r="D65" s="34">
        <v>292.67500000000001</v>
      </c>
      <c r="E65" s="33">
        <v>292675</v>
      </c>
      <c r="F65" s="35" t="e">
        <f t="shared" si="2"/>
        <v>#REF!</v>
      </c>
      <c r="G65" s="36" t="e">
        <f>#REF!-E65</f>
        <v>#REF!</v>
      </c>
    </row>
    <row r="66" spans="1:7" ht="31.5">
      <c r="A66" s="30" t="s">
        <v>108</v>
      </c>
      <c r="B66" s="31"/>
      <c r="C66" s="32" t="s">
        <v>109</v>
      </c>
      <c r="D66" s="34">
        <v>286.75</v>
      </c>
      <c r="E66" s="33">
        <v>286750</v>
      </c>
      <c r="F66" s="35" t="e">
        <f t="shared" si="2"/>
        <v>#REF!</v>
      </c>
      <c r="G66" s="36" t="e">
        <f>#REF!-E66</f>
        <v>#REF!</v>
      </c>
    </row>
    <row r="67" spans="1:7" ht="87" customHeight="1">
      <c r="A67" s="39" t="s">
        <v>110</v>
      </c>
      <c r="B67" s="31"/>
      <c r="C67" s="32" t="s">
        <v>111</v>
      </c>
      <c r="D67" s="34">
        <v>361.29750000000001</v>
      </c>
      <c r="E67" s="33">
        <v>361297.5</v>
      </c>
      <c r="F67" s="35" t="e">
        <f t="shared" si="2"/>
        <v>#REF!</v>
      </c>
      <c r="G67" s="36" t="e">
        <f>#REF!-E67</f>
        <v>#REF!</v>
      </c>
    </row>
    <row r="68" spans="1:7" ht="31.5">
      <c r="A68" s="39" t="s">
        <v>47</v>
      </c>
      <c r="B68" s="31"/>
      <c r="C68" s="32" t="s">
        <v>48</v>
      </c>
      <c r="D68" s="34">
        <v>1.2</v>
      </c>
      <c r="E68" s="33">
        <v>1200</v>
      </c>
      <c r="F68" s="35" t="e">
        <f t="shared" si="2"/>
        <v>#REF!</v>
      </c>
      <c r="G68" s="36" t="e">
        <f>#REF!-E68</f>
        <v>#REF!</v>
      </c>
    </row>
    <row r="69" spans="1:7" ht="57.75" customHeight="1">
      <c r="A69" s="30" t="s">
        <v>112</v>
      </c>
      <c r="B69" s="31"/>
      <c r="C69" s="32" t="s">
        <v>113</v>
      </c>
      <c r="D69" s="34">
        <v>28.75</v>
      </c>
      <c r="E69" s="33">
        <v>28750</v>
      </c>
      <c r="F69" s="35" t="e">
        <f t="shared" si="2"/>
        <v>#REF!</v>
      </c>
      <c r="G69" s="36" t="e">
        <f>#REF!-E69</f>
        <v>#REF!</v>
      </c>
    </row>
    <row r="70" spans="1:7" ht="31.5">
      <c r="A70" s="30" t="s">
        <v>44</v>
      </c>
      <c r="B70" s="31"/>
      <c r="C70" s="32" t="s">
        <v>45</v>
      </c>
      <c r="D70" s="34">
        <v>160408.65244999999</v>
      </c>
      <c r="E70" s="33">
        <v>160408652.44999999</v>
      </c>
      <c r="F70" s="35" t="e">
        <f t="shared" si="2"/>
        <v>#REF!</v>
      </c>
      <c r="G70" s="36" t="e">
        <f>#REF!-E70</f>
        <v>#REF!</v>
      </c>
    </row>
    <row r="71" spans="1:7" ht="47.25">
      <c r="A71" s="30" t="s">
        <v>30</v>
      </c>
      <c r="B71" s="31"/>
      <c r="C71" s="32" t="s">
        <v>31</v>
      </c>
      <c r="D71" s="34">
        <v>6.2249999999999996</v>
      </c>
      <c r="E71" s="33">
        <v>6225</v>
      </c>
      <c r="F71" s="35" t="e">
        <f t="shared" si="2"/>
        <v>#REF!</v>
      </c>
      <c r="G71" s="36" t="e">
        <f>#REF!-E71</f>
        <v>#REF!</v>
      </c>
    </row>
    <row r="72" spans="1:7" ht="31.5">
      <c r="A72" s="37" t="s">
        <v>114</v>
      </c>
      <c r="B72" s="31">
        <v>318</v>
      </c>
      <c r="C72" s="32"/>
      <c r="D72" s="34">
        <v>89.4</v>
      </c>
      <c r="E72" s="33">
        <f t="shared" ref="E72:G72" si="10">SUM(E73:E74)</f>
        <v>89400</v>
      </c>
      <c r="F72" s="34" t="e">
        <f t="shared" si="10"/>
        <v>#REF!</v>
      </c>
      <c r="G72" s="36" t="e">
        <f t="shared" si="10"/>
        <v>#REF!</v>
      </c>
    </row>
    <row r="73" spans="1:7" ht="75" customHeight="1">
      <c r="A73" s="30" t="s">
        <v>115</v>
      </c>
      <c r="B73" s="31"/>
      <c r="C73" s="32" t="s">
        <v>116</v>
      </c>
      <c r="D73" s="34">
        <v>82.4</v>
      </c>
      <c r="E73" s="33">
        <v>82400</v>
      </c>
      <c r="F73" s="35" t="e">
        <f t="shared" si="2"/>
        <v>#REF!</v>
      </c>
      <c r="G73" s="36" t="e">
        <f>#REF!-E73</f>
        <v>#REF!</v>
      </c>
    </row>
    <row r="74" spans="1:7" ht="43.5" customHeight="1">
      <c r="A74" s="30" t="s">
        <v>117</v>
      </c>
      <c r="B74" s="31"/>
      <c r="C74" s="32" t="s">
        <v>118</v>
      </c>
      <c r="D74" s="34">
        <v>7</v>
      </c>
      <c r="E74" s="33">
        <v>7000</v>
      </c>
      <c r="F74" s="35" t="e">
        <f t="shared" si="2"/>
        <v>#REF!</v>
      </c>
      <c r="G74" s="36" t="e">
        <f>#REF!-E74</f>
        <v>#REF!</v>
      </c>
    </row>
    <row r="75" spans="1:7" ht="31.5">
      <c r="A75" s="37" t="s">
        <v>119</v>
      </c>
      <c r="B75" s="31">
        <v>321</v>
      </c>
      <c r="C75" s="32"/>
      <c r="D75" s="34">
        <v>14878.949970000001</v>
      </c>
      <c r="E75" s="33">
        <f t="shared" ref="E75:G75" si="11">SUM(E76:E77)</f>
        <v>14878949.970000001</v>
      </c>
      <c r="F75" s="34" t="e">
        <f t="shared" si="11"/>
        <v>#REF!</v>
      </c>
      <c r="G75" s="36" t="e">
        <f t="shared" si="11"/>
        <v>#REF!</v>
      </c>
    </row>
    <row r="76" spans="1:7" ht="47.25">
      <c r="A76" s="30" t="s">
        <v>120</v>
      </c>
      <c r="B76" s="31"/>
      <c r="C76" s="32" t="s">
        <v>121</v>
      </c>
      <c r="D76" s="34">
        <v>14853.519970000001</v>
      </c>
      <c r="E76" s="33">
        <v>14853519.970000001</v>
      </c>
      <c r="F76" s="35" t="e">
        <f t="shared" si="2"/>
        <v>#REF!</v>
      </c>
      <c r="G76" s="36" t="e">
        <f>#REF!-E76</f>
        <v>#REF!</v>
      </c>
    </row>
    <row r="77" spans="1:7" ht="31.5">
      <c r="A77" s="30" t="s">
        <v>122</v>
      </c>
      <c r="B77" s="31"/>
      <c r="C77" s="32" t="s">
        <v>123</v>
      </c>
      <c r="D77" s="34">
        <v>25.43</v>
      </c>
      <c r="E77" s="33">
        <v>25430</v>
      </c>
      <c r="F77" s="35" t="e">
        <f t="shared" si="2"/>
        <v>#REF!</v>
      </c>
      <c r="G77" s="36" t="e">
        <f>#REF!-E77</f>
        <v>#REF!</v>
      </c>
    </row>
    <row r="78" spans="1:7">
      <c r="A78" s="37" t="s">
        <v>124</v>
      </c>
      <c r="B78" s="31">
        <v>901</v>
      </c>
      <c r="C78" s="32"/>
      <c r="D78" s="34">
        <v>156501.54964999997</v>
      </c>
      <c r="E78" s="33">
        <f t="shared" ref="E78:G78" si="12">SUM(E79:E87)</f>
        <v>156501549.65000004</v>
      </c>
      <c r="F78" s="34" t="e">
        <f t="shared" si="12"/>
        <v>#REF!</v>
      </c>
      <c r="G78" s="36" t="e">
        <f t="shared" si="12"/>
        <v>#REF!</v>
      </c>
    </row>
    <row r="79" spans="1:7" ht="31.5">
      <c r="A79" s="30" t="s">
        <v>125</v>
      </c>
      <c r="B79" s="31"/>
      <c r="C79" s="32" t="s">
        <v>126</v>
      </c>
      <c r="D79" s="34">
        <v>180.23337000000001</v>
      </c>
      <c r="E79" s="33">
        <v>180233.37</v>
      </c>
      <c r="F79" s="35" t="e">
        <f t="shared" ref="F79:F142" si="13">G79/1000</f>
        <v>#REF!</v>
      </c>
      <c r="G79" s="36" t="e">
        <f>#REF!-E79</f>
        <v>#REF!</v>
      </c>
    </row>
    <row r="80" spans="1:7" ht="51" customHeight="1">
      <c r="A80" s="30" t="s">
        <v>30</v>
      </c>
      <c r="B80" s="31"/>
      <c r="C80" s="32" t="s">
        <v>31</v>
      </c>
      <c r="D80" s="34">
        <v>56.888280000000002</v>
      </c>
      <c r="E80" s="33">
        <v>56888.28</v>
      </c>
      <c r="F80" s="35" t="e">
        <f t="shared" si="13"/>
        <v>#REF!</v>
      </c>
      <c r="G80" s="36" t="e">
        <f>#REF!-E80</f>
        <v>#REF!</v>
      </c>
    </row>
    <row r="81" spans="1:7" ht="55.5" customHeight="1">
      <c r="A81" s="30" t="s">
        <v>127</v>
      </c>
      <c r="B81" s="31"/>
      <c r="C81" s="32" t="s">
        <v>128</v>
      </c>
      <c r="D81" s="34">
        <v>4841.5</v>
      </c>
      <c r="E81" s="33">
        <v>4841500</v>
      </c>
      <c r="F81" s="35" t="e">
        <f t="shared" si="13"/>
        <v>#REF!</v>
      </c>
      <c r="G81" s="36" t="e">
        <f>#REF!-E81</f>
        <v>#REF!</v>
      </c>
    </row>
    <row r="82" spans="1:7" ht="75" customHeight="1">
      <c r="A82" s="30" t="s">
        <v>129</v>
      </c>
      <c r="B82" s="31"/>
      <c r="C82" s="32" t="s">
        <v>130</v>
      </c>
      <c r="D82" s="34">
        <v>69688.873999999996</v>
      </c>
      <c r="E82" s="33">
        <v>69688874</v>
      </c>
      <c r="F82" s="35" t="e">
        <f t="shared" si="13"/>
        <v>#REF!</v>
      </c>
      <c r="G82" s="36" t="e">
        <f>#REF!-E82</f>
        <v>#REF!</v>
      </c>
    </row>
    <row r="83" spans="1:7" ht="104.25" customHeight="1">
      <c r="A83" s="30" t="s">
        <v>131</v>
      </c>
      <c r="B83" s="31"/>
      <c r="C83" s="32" t="s">
        <v>132</v>
      </c>
      <c r="D83" s="34">
        <v>61147.8</v>
      </c>
      <c r="E83" s="33">
        <v>61147800</v>
      </c>
      <c r="F83" s="35" t="e">
        <f t="shared" si="13"/>
        <v>#REF!</v>
      </c>
      <c r="G83" s="36" t="e">
        <f>#REF!-E83</f>
        <v>#REF!</v>
      </c>
    </row>
    <row r="84" spans="1:7" ht="47.25">
      <c r="A84" s="30" t="s">
        <v>133</v>
      </c>
      <c r="B84" s="31"/>
      <c r="C84" s="32" t="s">
        <v>134</v>
      </c>
      <c r="D84" s="34">
        <v>20543.400000000001</v>
      </c>
      <c r="E84" s="33">
        <v>20543400</v>
      </c>
      <c r="F84" s="35" t="e">
        <f t="shared" si="13"/>
        <v>#REF!</v>
      </c>
      <c r="G84" s="36" t="e">
        <f>#REF!-E84</f>
        <v>#REF!</v>
      </c>
    </row>
    <row r="85" spans="1:7" ht="40.5" customHeight="1">
      <c r="A85" s="30" t="s">
        <v>135</v>
      </c>
      <c r="B85" s="31"/>
      <c r="C85" s="32" t="s">
        <v>136</v>
      </c>
      <c r="D85" s="34">
        <v>46.096179999999997</v>
      </c>
      <c r="E85" s="33">
        <v>46096.18</v>
      </c>
      <c r="F85" s="35" t="e">
        <f t="shared" si="13"/>
        <v>#REF!</v>
      </c>
      <c r="G85" s="36" t="e">
        <f>#REF!-E85</f>
        <v>#REF!</v>
      </c>
    </row>
    <row r="86" spans="1:7" ht="41.25" customHeight="1">
      <c r="A86" s="30" t="s">
        <v>137</v>
      </c>
      <c r="B86" s="31"/>
      <c r="C86" s="32" t="s">
        <v>138</v>
      </c>
      <c r="D86" s="34">
        <v>886.8080799999999</v>
      </c>
      <c r="E86" s="33">
        <v>886808.08</v>
      </c>
      <c r="F86" s="35" t="e">
        <f t="shared" si="13"/>
        <v>#REF!</v>
      </c>
      <c r="G86" s="36" t="e">
        <f>#REF!-E86</f>
        <v>#REF!</v>
      </c>
    </row>
    <row r="87" spans="1:7" ht="56.25" customHeight="1">
      <c r="A87" s="30" t="s">
        <v>139</v>
      </c>
      <c r="B87" s="31"/>
      <c r="C87" s="32" t="s">
        <v>140</v>
      </c>
      <c r="D87" s="34">
        <v>-890.05025999999998</v>
      </c>
      <c r="E87" s="33">
        <v>-890050.26</v>
      </c>
      <c r="F87" s="35" t="e">
        <f t="shared" si="13"/>
        <v>#REF!</v>
      </c>
      <c r="G87" s="36" t="e">
        <f>#REF!-E87</f>
        <v>#REF!</v>
      </c>
    </row>
    <row r="88" spans="1:7">
      <c r="A88" s="37" t="s">
        <v>141</v>
      </c>
      <c r="B88" s="31">
        <v>902</v>
      </c>
      <c r="C88" s="32"/>
      <c r="D88" s="34">
        <v>46343.770439999993</v>
      </c>
      <c r="E88" s="33">
        <f t="shared" ref="E88:G88" si="14">SUM(E89:E96)</f>
        <v>46343770.439999998</v>
      </c>
      <c r="F88" s="34" t="e">
        <f t="shared" si="14"/>
        <v>#REF!</v>
      </c>
      <c r="G88" s="36" t="e">
        <f t="shared" si="14"/>
        <v>#REF!</v>
      </c>
    </row>
    <row r="89" spans="1:7" ht="58.5" customHeight="1">
      <c r="A89" s="30" t="s">
        <v>30</v>
      </c>
      <c r="B89" s="31"/>
      <c r="C89" s="32" t="s">
        <v>31</v>
      </c>
      <c r="D89" s="34">
        <v>10.45</v>
      </c>
      <c r="E89" s="33">
        <v>10450</v>
      </c>
      <c r="F89" s="35" t="e">
        <f t="shared" si="13"/>
        <v>#REF!</v>
      </c>
      <c r="G89" s="36" t="e">
        <f>#REF!-E89</f>
        <v>#REF!</v>
      </c>
    </row>
    <row r="90" spans="1:7" ht="31.5">
      <c r="A90" s="30" t="s">
        <v>142</v>
      </c>
      <c r="B90" s="31"/>
      <c r="C90" s="32" t="s">
        <v>143</v>
      </c>
      <c r="D90" s="34">
        <v>25.000439999999998</v>
      </c>
      <c r="E90" s="33">
        <v>25000.44</v>
      </c>
      <c r="F90" s="35" t="e">
        <f t="shared" si="13"/>
        <v>#REF!</v>
      </c>
      <c r="G90" s="36" t="e">
        <f>#REF!-E90</f>
        <v>#REF!</v>
      </c>
    </row>
    <row r="91" spans="1:7" ht="47.25">
      <c r="A91" s="30" t="s">
        <v>144</v>
      </c>
      <c r="B91" s="31"/>
      <c r="C91" s="32" t="s">
        <v>145</v>
      </c>
      <c r="D91" s="34">
        <v>30000</v>
      </c>
      <c r="E91" s="33">
        <v>30000000</v>
      </c>
      <c r="F91" s="35" t="e">
        <f t="shared" si="13"/>
        <v>#REF!</v>
      </c>
      <c r="G91" s="36" t="e">
        <f>#REF!-E91</f>
        <v>#REF!</v>
      </c>
    </row>
    <row r="92" spans="1:7" ht="31.5">
      <c r="A92" s="30" t="s">
        <v>146</v>
      </c>
      <c r="B92" s="31"/>
      <c r="C92" s="32" t="s">
        <v>147</v>
      </c>
      <c r="D92" s="34">
        <v>5816.7</v>
      </c>
      <c r="E92" s="33">
        <v>5816700</v>
      </c>
      <c r="F92" s="35" t="e">
        <f t="shared" si="13"/>
        <v>#REF!</v>
      </c>
      <c r="G92" s="36" t="e">
        <f>#REF!-E92</f>
        <v>#REF!</v>
      </c>
    </row>
    <row r="93" spans="1:7" ht="73.5" customHeight="1">
      <c r="A93" s="30" t="s">
        <v>148</v>
      </c>
      <c r="B93" s="31"/>
      <c r="C93" s="32" t="s">
        <v>149</v>
      </c>
      <c r="D93" s="34">
        <v>10491.2</v>
      </c>
      <c r="E93" s="33">
        <v>10491200</v>
      </c>
      <c r="F93" s="35" t="e">
        <f t="shared" si="13"/>
        <v>#REF!</v>
      </c>
      <c r="G93" s="36" t="e">
        <f>#REF!-E93</f>
        <v>#REF!</v>
      </c>
    </row>
    <row r="94" spans="1:7" ht="74.25" customHeight="1">
      <c r="A94" s="30" t="s">
        <v>150</v>
      </c>
      <c r="B94" s="31"/>
      <c r="C94" s="32" t="s">
        <v>151</v>
      </c>
      <c r="D94" s="34">
        <v>7.1316999999999995</v>
      </c>
      <c r="E94" s="33">
        <v>7131.7</v>
      </c>
      <c r="F94" s="35" t="e">
        <f t="shared" si="13"/>
        <v>#REF!</v>
      </c>
      <c r="G94" s="36" t="e">
        <f>#REF!-E94</f>
        <v>#REF!</v>
      </c>
    </row>
    <row r="95" spans="1:7" ht="67.5" customHeight="1">
      <c r="A95" s="30" t="s">
        <v>152</v>
      </c>
      <c r="B95" s="31"/>
      <c r="C95" s="32" t="s">
        <v>153</v>
      </c>
      <c r="D95" s="34">
        <v>0.42</v>
      </c>
      <c r="E95" s="33">
        <v>420</v>
      </c>
      <c r="F95" s="35" t="e">
        <f t="shared" si="13"/>
        <v>#REF!</v>
      </c>
      <c r="G95" s="36" t="e">
        <f>#REF!-E95</f>
        <v>#REF!</v>
      </c>
    </row>
    <row r="96" spans="1:7" ht="56.25" customHeight="1">
      <c r="A96" s="30" t="s">
        <v>154</v>
      </c>
      <c r="B96" s="31"/>
      <c r="C96" s="32" t="s">
        <v>155</v>
      </c>
      <c r="D96" s="34">
        <v>-7.1316999999999995</v>
      </c>
      <c r="E96" s="33">
        <v>-7131.7</v>
      </c>
      <c r="F96" s="35" t="e">
        <f t="shared" si="13"/>
        <v>#REF!</v>
      </c>
      <c r="G96" s="36" t="e">
        <f>#REF!-E96</f>
        <v>#REF!</v>
      </c>
    </row>
    <row r="97" spans="1:7">
      <c r="A97" s="42" t="s">
        <v>156</v>
      </c>
      <c r="B97" s="31">
        <v>903</v>
      </c>
      <c r="C97" s="32"/>
      <c r="D97" s="34">
        <v>67113.056530000002</v>
      </c>
      <c r="E97" s="33">
        <f t="shared" ref="E97:G97" si="15">SUM(E98:E110)</f>
        <v>67113056.530000001</v>
      </c>
      <c r="F97" s="34" t="e">
        <f t="shared" si="15"/>
        <v>#REF!</v>
      </c>
      <c r="G97" s="36" t="e">
        <f t="shared" si="15"/>
        <v>#REF!</v>
      </c>
    </row>
    <row r="98" spans="1:7" ht="75" customHeight="1">
      <c r="A98" s="30" t="s">
        <v>157</v>
      </c>
      <c r="B98" s="31"/>
      <c r="C98" s="32" t="s">
        <v>158</v>
      </c>
      <c r="D98" s="34">
        <v>139</v>
      </c>
      <c r="E98" s="33">
        <v>139000</v>
      </c>
      <c r="F98" s="35" t="e">
        <f t="shared" si="13"/>
        <v>#REF!</v>
      </c>
      <c r="G98" s="36" t="e">
        <f>#REF!-E98</f>
        <v>#REF!</v>
      </c>
    </row>
    <row r="99" spans="1:7" ht="75.75" customHeight="1">
      <c r="A99" s="30" t="s">
        <v>159</v>
      </c>
      <c r="B99" s="31"/>
      <c r="C99" s="32" t="s">
        <v>160</v>
      </c>
      <c r="D99" s="34">
        <v>432</v>
      </c>
      <c r="E99" s="33">
        <v>432000</v>
      </c>
      <c r="F99" s="35" t="e">
        <f t="shared" si="13"/>
        <v>#REF!</v>
      </c>
      <c r="G99" s="36" t="e">
        <f>#REF!-E99</f>
        <v>#REF!</v>
      </c>
    </row>
    <row r="100" spans="1:7" ht="90" customHeight="1">
      <c r="A100" s="30" t="s">
        <v>161</v>
      </c>
      <c r="B100" s="31"/>
      <c r="C100" s="32" t="s">
        <v>162</v>
      </c>
      <c r="D100" s="34">
        <v>5</v>
      </c>
      <c r="E100" s="33">
        <v>5000</v>
      </c>
      <c r="F100" s="35" t="e">
        <f t="shared" si="13"/>
        <v>#REF!</v>
      </c>
      <c r="G100" s="36" t="e">
        <f>#REF!-E100</f>
        <v>#REF!</v>
      </c>
    </row>
    <row r="101" spans="1:7" ht="58.5" customHeight="1">
      <c r="A101" s="30" t="s">
        <v>30</v>
      </c>
      <c r="B101" s="31"/>
      <c r="C101" s="32" t="s">
        <v>31</v>
      </c>
      <c r="D101" s="34">
        <v>10</v>
      </c>
      <c r="E101" s="33">
        <v>10000</v>
      </c>
      <c r="F101" s="35" t="e">
        <f t="shared" si="13"/>
        <v>#REF!</v>
      </c>
      <c r="G101" s="36" t="e">
        <f>#REF!-E101</f>
        <v>#REF!</v>
      </c>
    </row>
    <row r="102" spans="1:7" ht="31.5">
      <c r="A102" s="30" t="s">
        <v>142</v>
      </c>
      <c r="B102" s="31"/>
      <c r="C102" s="32" t="s">
        <v>143</v>
      </c>
      <c r="D102" s="34">
        <v>246.24251000000001</v>
      </c>
      <c r="E102" s="33">
        <v>246242.51</v>
      </c>
      <c r="F102" s="35" t="e">
        <f t="shared" si="13"/>
        <v>#REF!</v>
      </c>
      <c r="G102" s="36" t="e">
        <f>#REF!-E102</f>
        <v>#REF!</v>
      </c>
    </row>
    <row r="103" spans="1:7" ht="41.25" customHeight="1">
      <c r="A103" s="30" t="s">
        <v>163</v>
      </c>
      <c r="B103" s="31"/>
      <c r="C103" s="32" t="s">
        <v>164</v>
      </c>
      <c r="D103" s="34">
        <v>499.3</v>
      </c>
      <c r="E103" s="33">
        <v>499300</v>
      </c>
      <c r="F103" s="35" t="e">
        <f t="shared" si="13"/>
        <v>#REF!</v>
      </c>
      <c r="G103" s="36" t="e">
        <f>#REF!-E103</f>
        <v>#REF!</v>
      </c>
    </row>
    <row r="104" spans="1:7" ht="57" customHeight="1">
      <c r="A104" s="30" t="s">
        <v>165</v>
      </c>
      <c r="B104" s="31"/>
      <c r="C104" s="32" t="s">
        <v>166</v>
      </c>
      <c r="D104" s="34">
        <v>5240.8999999999996</v>
      </c>
      <c r="E104" s="33">
        <v>5240900</v>
      </c>
      <c r="F104" s="35" t="e">
        <f t="shared" si="13"/>
        <v>#REF!</v>
      </c>
      <c r="G104" s="36" t="e">
        <f>#REF!-E104</f>
        <v>#REF!</v>
      </c>
    </row>
    <row r="105" spans="1:7" ht="57" customHeight="1">
      <c r="A105" s="30" t="s">
        <v>167</v>
      </c>
      <c r="B105" s="31"/>
      <c r="C105" s="32" t="s">
        <v>168</v>
      </c>
      <c r="D105" s="34">
        <v>18112.400000000001</v>
      </c>
      <c r="E105" s="33">
        <v>18112400</v>
      </c>
      <c r="F105" s="35" t="e">
        <f t="shared" si="13"/>
        <v>#REF!</v>
      </c>
      <c r="G105" s="36" t="e">
        <f>#REF!-E105</f>
        <v>#REF!</v>
      </c>
    </row>
    <row r="106" spans="1:7" ht="31.5">
      <c r="A106" s="30" t="s">
        <v>169</v>
      </c>
      <c r="B106" s="31"/>
      <c r="C106" s="32" t="s">
        <v>170</v>
      </c>
      <c r="D106" s="34">
        <v>22138.6</v>
      </c>
      <c r="E106" s="33">
        <v>22138600</v>
      </c>
      <c r="F106" s="35" t="e">
        <f t="shared" si="13"/>
        <v>#REF!</v>
      </c>
      <c r="G106" s="36" t="e">
        <f>#REF!-E106</f>
        <v>#REF!</v>
      </c>
    </row>
    <row r="107" spans="1:7" ht="31.5">
      <c r="A107" s="30" t="s">
        <v>171</v>
      </c>
      <c r="B107" s="31"/>
      <c r="C107" s="32" t="s">
        <v>172</v>
      </c>
      <c r="D107" s="34">
        <v>10</v>
      </c>
      <c r="E107" s="33">
        <v>10000</v>
      </c>
      <c r="F107" s="35" t="e">
        <f t="shared" si="13"/>
        <v>#REF!</v>
      </c>
      <c r="G107" s="36" t="e">
        <f>#REF!-E107</f>
        <v>#REF!</v>
      </c>
    </row>
    <row r="108" spans="1:7" ht="31.5">
      <c r="A108" s="30" t="s">
        <v>135</v>
      </c>
      <c r="B108" s="31"/>
      <c r="C108" s="32" t="s">
        <v>136</v>
      </c>
      <c r="D108" s="34">
        <v>16056.49418</v>
      </c>
      <c r="E108" s="33">
        <v>16056494.18</v>
      </c>
      <c r="F108" s="35" t="e">
        <f t="shared" si="13"/>
        <v>#REF!</v>
      </c>
      <c r="G108" s="36" t="e">
        <f>#REF!-E108</f>
        <v>#REF!</v>
      </c>
    </row>
    <row r="109" spans="1:7" ht="31.5">
      <c r="A109" s="30" t="s">
        <v>173</v>
      </c>
      <c r="B109" s="31"/>
      <c r="C109" s="32" t="s">
        <v>174</v>
      </c>
      <c r="D109" s="34">
        <v>85.320530000000005</v>
      </c>
      <c r="E109" s="33">
        <v>85320.53</v>
      </c>
      <c r="F109" s="35" t="e">
        <f t="shared" si="13"/>
        <v>#REF!</v>
      </c>
      <c r="G109" s="36" t="e">
        <f>#REF!-E109</f>
        <v>#REF!</v>
      </c>
    </row>
    <row r="110" spans="1:7" ht="63">
      <c r="A110" s="30" t="s">
        <v>152</v>
      </c>
      <c r="B110" s="31"/>
      <c r="C110" s="32" t="s">
        <v>153</v>
      </c>
      <c r="D110" s="34">
        <v>4137.7993100000003</v>
      </c>
      <c r="E110" s="33">
        <v>4137799.31</v>
      </c>
      <c r="F110" s="35" t="e">
        <f t="shared" si="13"/>
        <v>#REF!</v>
      </c>
      <c r="G110" s="36" t="e">
        <f>#REF!-E110</f>
        <v>#REF!</v>
      </c>
    </row>
    <row r="111" spans="1:7">
      <c r="A111" s="37" t="s">
        <v>175</v>
      </c>
      <c r="B111" s="31">
        <v>904</v>
      </c>
      <c r="C111" s="32"/>
      <c r="D111" s="34">
        <v>164.79179999999999</v>
      </c>
      <c r="E111" s="33">
        <f t="shared" ref="E111:G111" si="16">SUM(E112:E113)</f>
        <v>164791.79999999999</v>
      </c>
      <c r="F111" s="34" t="e">
        <f t="shared" si="16"/>
        <v>#REF!</v>
      </c>
      <c r="G111" s="36" t="e">
        <f t="shared" si="16"/>
        <v>#REF!</v>
      </c>
    </row>
    <row r="112" spans="1:7" ht="48.75" customHeight="1">
      <c r="A112" s="30" t="s">
        <v>30</v>
      </c>
      <c r="B112" s="31"/>
      <c r="C112" s="32" t="s">
        <v>31</v>
      </c>
      <c r="D112" s="34">
        <v>22.5</v>
      </c>
      <c r="E112" s="33">
        <v>22500</v>
      </c>
      <c r="F112" s="35" t="e">
        <f t="shared" si="13"/>
        <v>#REF!</v>
      </c>
      <c r="G112" s="36" t="e">
        <f>#REF!-E112</f>
        <v>#REF!</v>
      </c>
    </row>
    <row r="113" spans="1:7" ht="66" customHeight="1">
      <c r="A113" s="30" t="s">
        <v>152</v>
      </c>
      <c r="B113" s="31"/>
      <c r="C113" s="32" t="s">
        <v>153</v>
      </c>
      <c r="D113" s="34">
        <v>142.29179999999999</v>
      </c>
      <c r="E113" s="33">
        <v>142291.79999999999</v>
      </c>
      <c r="F113" s="35" t="e">
        <f t="shared" si="13"/>
        <v>#REF!</v>
      </c>
      <c r="G113" s="36" t="e">
        <f>#REF!-E113</f>
        <v>#REF!</v>
      </c>
    </row>
    <row r="114" spans="1:7">
      <c r="A114" s="37" t="s">
        <v>176</v>
      </c>
      <c r="B114" s="31">
        <v>905</v>
      </c>
      <c r="C114" s="32"/>
      <c r="D114" s="34">
        <v>378503.29357000004</v>
      </c>
      <c r="E114" s="33">
        <f t="shared" ref="E114:G114" si="17">SUM(E115:E129)</f>
        <v>378503293.56999999</v>
      </c>
      <c r="F114" s="34" t="e">
        <f t="shared" si="17"/>
        <v>#REF!</v>
      </c>
      <c r="G114" s="36" t="e">
        <f t="shared" si="17"/>
        <v>#REF!</v>
      </c>
    </row>
    <row r="115" spans="1:7" ht="168" customHeight="1">
      <c r="A115" s="30" t="s">
        <v>177</v>
      </c>
      <c r="B115" s="31"/>
      <c r="C115" s="32" t="s">
        <v>178</v>
      </c>
      <c r="D115" s="34">
        <v>2385.6759400000001</v>
      </c>
      <c r="E115" s="33">
        <v>2385675.94</v>
      </c>
      <c r="F115" s="35" t="e">
        <f t="shared" si="13"/>
        <v>#REF!</v>
      </c>
      <c r="G115" s="36" t="e">
        <f>#REF!-E115</f>
        <v>#REF!</v>
      </c>
    </row>
    <row r="116" spans="1:7" ht="42.75" customHeight="1">
      <c r="A116" s="30" t="s">
        <v>179</v>
      </c>
      <c r="B116" s="31"/>
      <c r="C116" s="32" t="s">
        <v>180</v>
      </c>
      <c r="D116" s="34">
        <v>545.33366000000001</v>
      </c>
      <c r="E116" s="33">
        <v>545333.66</v>
      </c>
      <c r="F116" s="35" t="e">
        <f t="shared" si="13"/>
        <v>#REF!</v>
      </c>
      <c r="G116" s="36" t="e">
        <f>#REF!-E116</f>
        <v>#REF!</v>
      </c>
    </row>
    <row r="117" spans="1:7" ht="31.5">
      <c r="A117" s="30" t="s">
        <v>125</v>
      </c>
      <c r="B117" s="31"/>
      <c r="C117" s="32" t="s">
        <v>126</v>
      </c>
      <c r="D117" s="34">
        <v>66.070999999999998</v>
      </c>
      <c r="E117" s="33">
        <v>66071</v>
      </c>
      <c r="F117" s="35" t="e">
        <f t="shared" si="13"/>
        <v>#REF!</v>
      </c>
      <c r="G117" s="36" t="e">
        <f>#REF!-E117</f>
        <v>#REF!</v>
      </c>
    </row>
    <row r="118" spans="1:7" ht="40.5" customHeight="1">
      <c r="A118" s="30" t="s">
        <v>181</v>
      </c>
      <c r="B118" s="31"/>
      <c r="C118" s="32" t="s">
        <v>182</v>
      </c>
      <c r="D118" s="34">
        <v>190</v>
      </c>
      <c r="E118" s="33">
        <v>190000</v>
      </c>
      <c r="F118" s="35" t="e">
        <f t="shared" si="13"/>
        <v>#REF!</v>
      </c>
      <c r="G118" s="36" t="e">
        <f>#REF!-E118</f>
        <v>#REF!</v>
      </c>
    </row>
    <row r="119" spans="1:7" ht="54.75" customHeight="1">
      <c r="A119" s="30" t="s">
        <v>30</v>
      </c>
      <c r="B119" s="31"/>
      <c r="C119" s="32" t="s">
        <v>31</v>
      </c>
      <c r="D119" s="34">
        <v>40.96913</v>
      </c>
      <c r="E119" s="33">
        <v>40969.129999999997</v>
      </c>
      <c r="F119" s="35" t="e">
        <f t="shared" si="13"/>
        <v>#REF!</v>
      </c>
      <c r="G119" s="36" t="e">
        <f>#REF!-E119</f>
        <v>#REF!</v>
      </c>
    </row>
    <row r="120" spans="1:7" ht="29.25" customHeight="1">
      <c r="A120" s="30" t="s">
        <v>142</v>
      </c>
      <c r="B120" s="31"/>
      <c r="C120" s="32" t="s">
        <v>143</v>
      </c>
      <c r="D120" s="34">
        <v>871.44384000000002</v>
      </c>
      <c r="E120" s="33">
        <v>871443.84</v>
      </c>
      <c r="F120" s="35" t="e">
        <f t="shared" si="13"/>
        <v>#REF!</v>
      </c>
      <c r="G120" s="36" t="e">
        <f>#REF!-E120</f>
        <v>#REF!</v>
      </c>
    </row>
    <row r="121" spans="1:7" ht="39" customHeight="1">
      <c r="A121" s="30" t="s">
        <v>163</v>
      </c>
      <c r="B121" s="31"/>
      <c r="C121" s="32" t="s">
        <v>164</v>
      </c>
      <c r="D121" s="34">
        <v>31716.799999999999</v>
      </c>
      <c r="E121" s="33">
        <v>31716800</v>
      </c>
      <c r="F121" s="35" t="e">
        <f t="shared" si="13"/>
        <v>#REF!</v>
      </c>
      <c r="G121" s="36" t="e">
        <f>#REF!-E121</f>
        <v>#REF!</v>
      </c>
    </row>
    <row r="122" spans="1:7" ht="50.25" customHeight="1">
      <c r="A122" s="30" t="s">
        <v>144</v>
      </c>
      <c r="B122" s="31"/>
      <c r="C122" s="32" t="s">
        <v>145</v>
      </c>
      <c r="D122" s="34">
        <v>74013</v>
      </c>
      <c r="E122" s="33">
        <v>74013000</v>
      </c>
      <c r="F122" s="35" t="e">
        <f t="shared" si="13"/>
        <v>#REF!</v>
      </c>
      <c r="G122" s="36" t="e">
        <f>#REF!-E122</f>
        <v>#REF!</v>
      </c>
    </row>
    <row r="123" spans="1:7" ht="54" customHeight="1">
      <c r="A123" s="30" t="s">
        <v>183</v>
      </c>
      <c r="B123" s="31"/>
      <c r="C123" s="32" t="s">
        <v>184</v>
      </c>
      <c r="D123" s="34">
        <v>23347</v>
      </c>
      <c r="E123" s="33">
        <v>23347000</v>
      </c>
      <c r="F123" s="35" t="e">
        <f t="shared" si="13"/>
        <v>#REF!</v>
      </c>
      <c r="G123" s="36" t="e">
        <f>#REF!-E123</f>
        <v>#REF!</v>
      </c>
    </row>
    <row r="124" spans="1:7" ht="38.25" customHeight="1">
      <c r="A124" s="30" t="s">
        <v>185</v>
      </c>
      <c r="B124" s="31"/>
      <c r="C124" s="32" t="s">
        <v>186</v>
      </c>
      <c r="D124" s="34">
        <v>7081.8</v>
      </c>
      <c r="E124" s="33">
        <v>7081800</v>
      </c>
      <c r="F124" s="35" t="e">
        <f t="shared" si="13"/>
        <v>#REF!</v>
      </c>
      <c r="G124" s="36" t="e">
        <f>#REF!-E124</f>
        <v>#REF!</v>
      </c>
    </row>
    <row r="125" spans="1:7" ht="52.5" customHeight="1">
      <c r="A125" s="30" t="s">
        <v>187</v>
      </c>
      <c r="B125" s="31"/>
      <c r="C125" s="32" t="s">
        <v>188</v>
      </c>
      <c r="D125" s="34">
        <v>235122.9</v>
      </c>
      <c r="E125" s="33">
        <v>235122900</v>
      </c>
      <c r="F125" s="35" t="e">
        <f t="shared" si="13"/>
        <v>#REF!</v>
      </c>
      <c r="G125" s="36" t="e">
        <f>#REF!-E125</f>
        <v>#REF!</v>
      </c>
    </row>
    <row r="126" spans="1:7" ht="53.25" customHeight="1">
      <c r="A126" s="30" t="s">
        <v>189</v>
      </c>
      <c r="B126" s="31"/>
      <c r="C126" s="32" t="s">
        <v>190</v>
      </c>
      <c r="D126" s="34">
        <v>3122.3</v>
      </c>
      <c r="E126" s="33">
        <v>3122300</v>
      </c>
      <c r="F126" s="35" t="e">
        <f t="shared" si="13"/>
        <v>#REF!</v>
      </c>
      <c r="G126" s="36" t="e">
        <f>#REF!-E126</f>
        <v>#REF!</v>
      </c>
    </row>
    <row r="127" spans="1:7" ht="38.25" customHeight="1">
      <c r="A127" s="30" t="s">
        <v>137</v>
      </c>
      <c r="B127" s="31"/>
      <c r="C127" s="32" t="s">
        <v>138</v>
      </c>
      <c r="D127" s="34">
        <v>249.6746</v>
      </c>
      <c r="E127" s="33">
        <v>249674.6</v>
      </c>
      <c r="F127" s="35" t="e">
        <f t="shared" si="13"/>
        <v>#REF!</v>
      </c>
      <c r="G127" s="36" t="e">
        <f>#REF!-E127</f>
        <v>#REF!</v>
      </c>
    </row>
    <row r="128" spans="1:7" s="46" customFormat="1" ht="57.75" customHeight="1">
      <c r="A128" s="39" t="s">
        <v>191</v>
      </c>
      <c r="B128" s="43"/>
      <c r="C128" s="32" t="s">
        <v>192</v>
      </c>
      <c r="D128" s="34">
        <v>-18.121099999999998</v>
      </c>
      <c r="E128" s="44">
        <v>-18121.099999999999</v>
      </c>
      <c r="F128" s="35" t="e">
        <f t="shared" si="13"/>
        <v>#REF!</v>
      </c>
      <c r="G128" s="45" t="e">
        <f>#REF!-E128</f>
        <v>#REF!</v>
      </c>
    </row>
    <row r="129" spans="1:7" s="46" customFormat="1" ht="51.75" customHeight="1">
      <c r="A129" s="40" t="s">
        <v>139</v>
      </c>
      <c r="B129" s="43"/>
      <c r="C129" s="32" t="s">
        <v>140</v>
      </c>
      <c r="D129" s="34">
        <v>-231.55350000000001</v>
      </c>
      <c r="E129" s="44">
        <v>-231553.5</v>
      </c>
      <c r="F129" s="35" t="e">
        <f t="shared" si="13"/>
        <v>#REF!</v>
      </c>
      <c r="G129" s="45" t="e">
        <f>#REF!-E129</f>
        <v>#REF!</v>
      </c>
    </row>
    <row r="130" spans="1:7">
      <c r="A130" s="37" t="s">
        <v>193</v>
      </c>
      <c r="B130" s="31">
        <v>906</v>
      </c>
      <c r="C130" s="32"/>
      <c r="D130" s="34">
        <v>9714066.1471800022</v>
      </c>
      <c r="E130" s="33">
        <f t="shared" ref="E130:G130" si="18">SUM(E131:E145)</f>
        <v>9714066147.1799984</v>
      </c>
      <c r="F130" s="34" t="e">
        <f t="shared" si="18"/>
        <v>#REF!</v>
      </c>
      <c r="G130" s="36" t="e">
        <f t="shared" si="18"/>
        <v>#REF!</v>
      </c>
    </row>
    <row r="131" spans="1:7" ht="40.5" customHeight="1">
      <c r="A131" s="30" t="s">
        <v>179</v>
      </c>
      <c r="B131" s="31"/>
      <c r="C131" s="32" t="s">
        <v>180</v>
      </c>
      <c r="D131" s="34">
        <v>265.15911999999997</v>
      </c>
      <c r="E131" s="33">
        <v>265159.12</v>
      </c>
      <c r="F131" s="35" t="e">
        <f t="shared" si="13"/>
        <v>#REF!</v>
      </c>
      <c r="G131" s="36" t="e">
        <f>#REF!-E131</f>
        <v>#REF!</v>
      </c>
    </row>
    <row r="132" spans="1:7" ht="31.5">
      <c r="A132" s="30" t="s">
        <v>125</v>
      </c>
      <c r="B132" s="31"/>
      <c r="C132" s="32" t="s">
        <v>126</v>
      </c>
      <c r="D132" s="34">
        <v>64.027059999999992</v>
      </c>
      <c r="E132" s="33">
        <v>64027.06</v>
      </c>
      <c r="F132" s="35" t="e">
        <f t="shared" si="13"/>
        <v>#REF!</v>
      </c>
      <c r="G132" s="36" t="e">
        <f>#REF!-E132</f>
        <v>#REF!</v>
      </c>
    </row>
    <row r="133" spans="1:7" ht="41.25" customHeight="1">
      <c r="A133" s="39" t="s">
        <v>194</v>
      </c>
      <c r="B133" s="31"/>
      <c r="C133" s="32" t="s">
        <v>195</v>
      </c>
      <c r="D133" s="34">
        <v>60</v>
      </c>
      <c r="E133" s="33">
        <v>60000</v>
      </c>
      <c r="F133" s="35" t="e">
        <f t="shared" si="13"/>
        <v>#REF!</v>
      </c>
      <c r="G133" s="36" t="e">
        <f>#REF!-E133</f>
        <v>#REF!</v>
      </c>
    </row>
    <row r="134" spans="1:7" ht="47.25">
      <c r="A134" s="30" t="s">
        <v>196</v>
      </c>
      <c r="B134" s="31"/>
      <c r="C134" s="32" t="s">
        <v>197</v>
      </c>
      <c r="D134" s="34">
        <v>2182.3096399999999</v>
      </c>
      <c r="E134" s="33">
        <v>2182309.64</v>
      </c>
      <c r="F134" s="35" t="e">
        <f t="shared" si="13"/>
        <v>#REF!</v>
      </c>
      <c r="G134" s="36" t="e">
        <f>#REF!-E134</f>
        <v>#REF!</v>
      </c>
    </row>
    <row r="135" spans="1:7" ht="63">
      <c r="A135" s="47" t="s">
        <v>49</v>
      </c>
      <c r="B135" s="31"/>
      <c r="C135" s="32" t="s">
        <v>50</v>
      </c>
      <c r="D135" s="34">
        <v>532.44000000000005</v>
      </c>
      <c r="E135" s="33">
        <v>532440</v>
      </c>
      <c r="F135" s="35" t="e">
        <f t="shared" si="13"/>
        <v>#REF!</v>
      </c>
      <c r="G135" s="36" t="e">
        <f>#REF!-E135</f>
        <v>#REF!</v>
      </c>
    </row>
    <row r="136" spans="1:7" ht="51" customHeight="1">
      <c r="A136" s="30" t="s">
        <v>30</v>
      </c>
      <c r="B136" s="31"/>
      <c r="C136" s="32" t="s">
        <v>31</v>
      </c>
      <c r="D136" s="34">
        <v>240.52405999999999</v>
      </c>
      <c r="E136" s="33">
        <v>240524.06</v>
      </c>
      <c r="F136" s="35" t="e">
        <f t="shared" si="13"/>
        <v>#REF!</v>
      </c>
      <c r="G136" s="36" t="e">
        <f>#REF!-E136</f>
        <v>#REF!</v>
      </c>
    </row>
    <row r="137" spans="1:7" ht="31.5">
      <c r="A137" s="30" t="s">
        <v>142</v>
      </c>
      <c r="B137" s="31"/>
      <c r="C137" s="32" t="s">
        <v>143</v>
      </c>
      <c r="D137" s="34">
        <v>1700.664</v>
      </c>
      <c r="E137" s="33">
        <v>1700664</v>
      </c>
      <c r="F137" s="35" t="e">
        <f t="shared" si="13"/>
        <v>#REF!</v>
      </c>
      <c r="G137" s="36" t="e">
        <f>#REF!-E137</f>
        <v>#REF!</v>
      </c>
    </row>
    <row r="138" spans="1:7" ht="35.25" customHeight="1">
      <c r="A138" s="30" t="s">
        <v>198</v>
      </c>
      <c r="B138" s="31"/>
      <c r="C138" s="32" t="s">
        <v>199</v>
      </c>
      <c r="D138" s="34">
        <v>9531054.4000000004</v>
      </c>
      <c r="E138" s="33">
        <v>9531054400</v>
      </c>
      <c r="F138" s="35" t="e">
        <f t="shared" si="13"/>
        <v>#REF!</v>
      </c>
      <c r="G138" s="36" t="e">
        <f>#REF!-E138</f>
        <v>#REF!</v>
      </c>
    </row>
    <row r="139" spans="1:7" ht="39.75" customHeight="1">
      <c r="A139" s="40" t="s">
        <v>200</v>
      </c>
      <c r="B139" s="31"/>
      <c r="C139" s="32" t="s">
        <v>201</v>
      </c>
      <c r="D139" s="34">
        <v>38388.800000000003</v>
      </c>
      <c r="E139" s="33">
        <v>38388800</v>
      </c>
      <c r="F139" s="35" t="e">
        <f t="shared" si="13"/>
        <v>#REF!</v>
      </c>
      <c r="G139" s="36" t="e">
        <f>#REF!-E139</f>
        <v>#REF!</v>
      </c>
    </row>
    <row r="140" spans="1:7" ht="55.5" customHeight="1">
      <c r="A140" s="30" t="s">
        <v>202</v>
      </c>
      <c r="B140" s="31"/>
      <c r="C140" s="32" t="s">
        <v>203</v>
      </c>
      <c r="D140" s="34">
        <v>91131.4</v>
      </c>
      <c r="E140" s="33">
        <v>91131400</v>
      </c>
      <c r="F140" s="35" t="e">
        <f t="shared" si="13"/>
        <v>#REF!</v>
      </c>
      <c r="G140" s="36" t="e">
        <f>#REF!-E140</f>
        <v>#REF!</v>
      </c>
    </row>
    <row r="141" spans="1:7" ht="54" customHeight="1">
      <c r="A141" s="30" t="s">
        <v>204</v>
      </c>
      <c r="B141" s="31"/>
      <c r="C141" s="32" t="s">
        <v>205</v>
      </c>
      <c r="D141" s="34">
        <v>6160.5</v>
      </c>
      <c r="E141" s="33">
        <v>6160500</v>
      </c>
      <c r="F141" s="35" t="e">
        <f t="shared" si="13"/>
        <v>#REF!</v>
      </c>
      <c r="G141" s="36" t="e">
        <f>#REF!-E141</f>
        <v>#REF!</v>
      </c>
    </row>
    <row r="142" spans="1:7" ht="31.5">
      <c r="A142" s="30" t="s">
        <v>206</v>
      </c>
      <c r="B142" s="31"/>
      <c r="C142" s="32" t="s">
        <v>207</v>
      </c>
      <c r="D142" s="34">
        <v>42062.078320000001</v>
      </c>
      <c r="E142" s="33">
        <v>42062078.32</v>
      </c>
      <c r="F142" s="35" t="e">
        <f t="shared" si="13"/>
        <v>#REF!</v>
      </c>
      <c r="G142" s="36" t="e">
        <f>#REF!-E142</f>
        <v>#REF!</v>
      </c>
    </row>
    <row r="143" spans="1:7" ht="40.5" customHeight="1">
      <c r="A143" s="30" t="s">
        <v>208</v>
      </c>
      <c r="B143" s="31"/>
      <c r="C143" s="32" t="s">
        <v>209</v>
      </c>
      <c r="D143" s="34">
        <v>96.501000000000005</v>
      </c>
      <c r="E143" s="33">
        <v>96501</v>
      </c>
      <c r="F143" s="35" t="e">
        <f t="shared" ref="F143:F205" si="19">G143/1000</f>
        <v>#REF!</v>
      </c>
      <c r="G143" s="36" t="e">
        <f>#REF!-E143</f>
        <v>#REF!</v>
      </c>
    </row>
    <row r="144" spans="1:7" ht="72.75" customHeight="1">
      <c r="A144" s="30" t="s">
        <v>152</v>
      </c>
      <c r="B144" s="31"/>
      <c r="C144" s="32" t="s">
        <v>153</v>
      </c>
      <c r="D144" s="34">
        <v>258.52498000000003</v>
      </c>
      <c r="E144" s="33">
        <v>258524.98</v>
      </c>
      <c r="F144" s="35" t="e">
        <f t="shared" si="19"/>
        <v>#REF!</v>
      </c>
      <c r="G144" s="36" t="e">
        <f>#REF!-E144</f>
        <v>#REF!</v>
      </c>
    </row>
    <row r="145" spans="1:7" ht="55.5" customHeight="1">
      <c r="A145" s="30" t="s">
        <v>139</v>
      </c>
      <c r="B145" s="31"/>
      <c r="C145" s="32" t="s">
        <v>140</v>
      </c>
      <c r="D145" s="34">
        <v>-131.18100000000001</v>
      </c>
      <c r="E145" s="33">
        <v>-131181</v>
      </c>
      <c r="F145" s="35" t="e">
        <f t="shared" si="19"/>
        <v>#REF!</v>
      </c>
      <c r="G145" s="36" t="e">
        <f>#REF!-E145</f>
        <v>#REF!</v>
      </c>
    </row>
    <row r="146" spans="1:7">
      <c r="A146" s="41" t="s">
        <v>210</v>
      </c>
      <c r="B146" s="31">
        <v>907</v>
      </c>
      <c r="C146" s="32"/>
      <c r="D146" s="34">
        <v>627790.73510999989</v>
      </c>
      <c r="E146" s="33">
        <f t="shared" ref="E146:G146" si="20">SUM(E147:E162)</f>
        <v>627790735.11000001</v>
      </c>
      <c r="F146" s="34" t="e">
        <f t="shared" si="20"/>
        <v>#REF!</v>
      </c>
      <c r="G146" s="36" t="e">
        <f t="shared" si="20"/>
        <v>#REF!</v>
      </c>
    </row>
    <row r="147" spans="1:7" ht="94.5">
      <c r="A147" s="30" t="s">
        <v>211</v>
      </c>
      <c r="B147" s="31"/>
      <c r="C147" s="32" t="s">
        <v>212</v>
      </c>
      <c r="D147" s="34">
        <v>43.2</v>
      </c>
      <c r="E147" s="33">
        <v>43200</v>
      </c>
      <c r="F147" s="35" t="e">
        <f t="shared" si="19"/>
        <v>#REF!</v>
      </c>
      <c r="G147" s="36" t="e">
        <f>#REF!-E147</f>
        <v>#REF!</v>
      </c>
    </row>
    <row r="148" spans="1:7" ht="117.75" customHeight="1">
      <c r="A148" s="38" t="s">
        <v>213</v>
      </c>
      <c r="B148" s="31"/>
      <c r="C148" s="32" t="s">
        <v>214</v>
      </c>
      <c r="D148" s="34">
        <v>1.7708599999999999</v>
      </c>
      <c r="E148" s="33">
        <v>1770.86</v>
      </c>
      <c r="F148" s="35" t="e">
        <f t="shared" si="19"/>
        <v>#REF!</v>
      </c>
      <c r="G148" s="36" t="e">
        <f>#REF!-E148</f>
        <v>#REF!</v>
      </c>
    </row>
    <row r="149" spans="1:7" ht="42.75" customHeight="1">
      <c r="A149" s="40" t="s">
        <v>215</v>
      </c>
      <c r="B149" s="31"/>
      <c r="C149" s="32" t="s">
        <v>216</v>
      </c>
      <c r="D149" s="34">
        <v>72</v>
      </c>
      <c r="E149" s="33">
        <v>72000</v>
      </c>
      <c r="F149" s="35" t="e">
        <f t="shared" si="19"/>
        <v>#REF!</v>
      </c>
      <c r="G149" s="36" t="e">
        <f>#REF!-E149</f>
        <v>#REF!</v>
      </c>
    </row>
    <row r="150" spans="1:7" ht="31.5">
      <c r="A150" s="30" t="s">
        <v>125</v>
      </c>
      <c r="B150" s="31"/>
      <c r="C150" s="32" t="s">
        <v>126</v>
      </c>
      <c r="D150" s="34">
        <v>1092.8495600000001</v>
      </c>
      <c r="E150" s="33">
        <v>1092849.56</v>
      </c>
      <c r="F150" s="35" t="e">
        <f t="shared" si="19"/>
        <v>#REF!</v>
      </c>
      <c r="G150" s="36" t="e">
        <f>#REF!-E150</f>
        <v>#REF!</v>
      </c>
    </row>
    <row r="151" spans="1:7" ht="103.5" customHeight="1">
      <c r="A151" s="38" t="s">
        <v>217</v>
      </c>
      <c r="B151" s="31"/>
      <c r="C151" s="32" t="s">
        <v>218</v>
      </c>
      <c r="D151" s="34">
        <v>169.21895000000001</v>
      </c>
      <c r="E151" s="33">
        <v>169218.95</v>
      </c>
      <c r="F151" s="35" t="e">
        <f t="shared" si="19"/>
        <v>#REF!</v>
      </c>
      <c r="G151" s="36" t="e">
        <f>#REF!-E151</f>
        <v>#REF!</v>
      </c>
    </row>
    <row r="152" spans="1:7" ht="90.75" customHeight="1">
      <c r="A152" s="30" t="s">
        <v>219</v>
      </c>
      <c r="B152" s="31"/>
      <c r="C152" s="32" t="s">
        <v>220</v>
      </c>
      <c r="D152" s="34">
        <v>2818.32006</v>
      </c>
      <c r="E152" s="33">
        <v>2818320.06</v>
      </c>
      <c r="F152" s="35" t="e">
        <f t="shared" si="19"/>
        <v>#REF!</v>
      </c>
      <c r="G152" s="36" t="e">
        <f>#REF!-E152</f>
        <v>#REF!</v>
      </c>
    </row>
    <row r="153" spans="1:7" ht="47.25">
      <c r="A153" s="30" t="s">
        <v>30</v>
      </c>
      <c r="B153" s="31"/>
      <c r="C153" s="32" t="s">
        <v>31</v>
      </c>
      <c r="D153" s="34">
        <v>1363.87654</v>
      </c>
      <c r="E153" s="33">
        <v>1363876.54</v>
      </c>
      <c r="F153" s="35" t="e">
        <f t="shared" si="19"/>
        <v>#REF!</v>
      </c>
      <c r="G153" s="36" t="e">
        <f>#REF!-E153</f>
        <v>#REF!</v>
      </c>
    </row>
    <row r="154" spans="1:7" ht="31.5">
      <c r="A154" s="30" t="s">
        <v>142</v>
      </c>
      <c r="B154" s="31"/>
      <c r="C154" s="32" t="s">
        <v>143</v>
      </c>
      <c r="D154" s="34">
        <v>219.07954000000001</v>
      </c>
      <c r="E154" s="33">
        <v>219079.54</v>
      </c>
      <c r="F154" s="35" t="e">
        <f t="shared" si="19"/>
        <v>#REF!</v>
      </c>
      <c r="G154" s="36" t="e">
        <f>#REF!-E154</f>
        <v>#REF!</v>
      </c>
    </row>
    <row r="155" spans="1:7" ht="47.25">
      <c r="A155" s="30" t="s">
        <v>144</v>
      </c>
      <c r="B155" s="31"/>
      <c r="C155" s="32" t="s">
        <v>145</v>
      </c>
      <c r="D155" s="34">
        <v>392703.44043000002</v>
      </c>
      <c r="E155" s="33">
        <v>392703440.43000001</v>
      </c>
      <c r="F155" s="35" t="e">
        <f t="shared" si="19"/>
        <v>#REF!</v>
      </c>
      <c r="G155" s="36" t="e">
        <f>#REF!-E155</f>
        <v>#REF!</v>
      </c>
    </row>
    <row r="156" spans="1:7" ht="63">
      <c r="A156" s="30" t="s">
        <v>221</v>
      </c>
      <c r="B156" s="31"/>
      <c r="C156" s="32" t="s">
        <v>222</v>
      </c>
      <c r="D156" s="34">
        <v>56600.800000000003</v>
      </c>
      <c r="E156" s="33">
        <v>56600800</v>
      </c>
      <c r="F156" s="35" t="e">
        <f t="shared" si="19"/>
        <v>#REF!</v>
      </c>
      <c r="G156" s="36" t="e">
        <f>#REF!-E156</f>
        <v>#REF!</v>
      </c>
    </row>
    <row r="157" spans="1:7" ht="63">
      <c r="A157" s="30" t="s">
        <v>223</v>
      </c>
      <c r="B157" s="31"/>
      <c r="C157" s="32" t="s">
        <v>224</v>
      </c>
      <c r="D157" s="34">
        <v>45560.6</v>
      </c>
      <c r="E157" s="33">
        <v>45560600</v>
      </c>
      <c r="F157" s="35" t="e">
        <f t="shared" si="19"/>
        <v>#REF!</v>
      </c>
      <c r="G157" s="36" t="e">
        <f>#REF!-E157</f>
        <v>#REF!</v>
      </c>
    </row>
    <row r="158" spans="1:7" ht="31.5">
      <c r="A158" s="30" t="s">
        <v>225</v>
      </c>
      <c r="B158" s="31"/>
      <c r="C158" s="32" t="s">
        <v>226</v>
      </c>
      <c r="D158" s="34">
        <v>1243.7660000000001</v>
      </c>
      <c r="E158" s="33">
        <v>1243766</v>
      </c>
      <c r="F158" s="35" t="e">
        <f t="shared" si="19"/>
        <v>#REF!</v>
      </c>
      <c r="G158" s="36" t="e">
        <f>#REF!-E158</f>
        <v>#REF!</v>
      </c>
    </row>
    <row r="159" spans="1:7" ht="47.25">
      <c r="A159" s="30" t="s">
        <v>227</v>
      </c>
      <c r="B159" s="31"/>
      <c r="C159" s="32" t="s">
        <v>228</v>
      </c>
      <c r="D159" s="34">
        <v>101327.82399999999</v>
      </c>
      <c r="E159" s="33">
        <v>101327824</v>
      </c>
      <c r="F159" s="35" t="e">
        <f t="shared" si="19"/>
        <v>#REF!</v>
      </c>
      <c r="G159" s="36" t="e">
        <f>#REF!-E159</f>
        <v>#REF!</v>
      </c>
    </row>
    <row r="160" spans="1:7" ht="72" customHeight="1">
      <c r="A160" s="30" t="s">
        <v>229</v>
      </c>
      <c r="B160" s="31"/>
      <c r="C160" s="32" t="s">
        <v>230</v>
      </c>
      <c r="D160" s="34">
        <v>35188.352140000003</v>
      </c>
      <c r="E160" s="33">
        <v>35188352.140000001</v>
      </c>
      <c r="F160" s="35" t="e">
        <f t="shared" si="19"/>
        <v>#REF!</v>
      </c>
      <c r="G160" s="36" t="e">
        <f>#REF!-E160</f>
        <v>#REF!</v>
      </c>
    </row>
    <row r="161" spans="1:7" ht="68.25" customHeight="1">
      <c r="A161" s="30" t="s">
        <v>152</v>
      </c>
      <c r="B161" s="31"/>
      <c r="C161" s="32" t="s">
        <v>153</v>
      </c>
      <c r="D161" s="34">
        <v>4021.8306200000002</v>
      </c>
      <c r="E161" s="33">
        <v>4021830.62</v>
      </c>
      <c r="F161" s="35" t="e">
        <f t="shared" si="19"/>
        <v>#REF!</v>
      </c>
      <c r="G161" s="36" t="e">
        <f>#REF!-E161</f>
        <v>#REF!</v>
      </c>
    </row>
    <row r="162" spans="1:7" ht="56.25" customHeight="1">
      <c r="A162" s="30" t="s">
        <v>139</v>
      </c>
      <c r="B162" s="31"/>
      <c r="C162" s="32" t="s">
        <v>140</v>
      </c>
      <c r="D162" s="34">
        <v>-14636.193589999999</v>
      </c>
      <c r="E162" s="33">
        <v>-14636193.59</v>
      </c>
      <c r="F162" s="35" t="e">
        <f t="shared" si="19"/>
        <v>#REF!</v>
      </c>
      <c r="G162" s="36" t="e">
        <f>#REF!-E162</f>
        <v>#REF!</v>
      </c>
    </row>
    <row r="163" spans="1:7">
      <c r="A163" s="41" t="s">
        <v>231</v>
      </c>
      <c r="B163" s="31">
        <v>908</v>
      </c>
      <c r="C163" s="32"/>
      <c r="D163" s="34">
        <v>185</v>
      </c>
      <c r="E163" s="33">
        <f t="shared" ref="E163:G163" si="21">SUM(E164:E165)</f>
        <v>185000</v>
      </c>
      <c r="F163" s="34" t="e">
        <f t="shared" si="21"/>
        <v>#REF!</v>
      </c>
      <c r="G163" s="36" t="e">
        <f t="shared" si="21"/>
        <v>#REF!</v>
      </c>
    </row>
    <row r="164" spans="1:7" ht="63">
      <c r="A164" s="30" t="s">
        <v>232</v>
      </c>
      <c r="B164" s="31"/>
      <c r="C164" s="32" t="s">
        <v>233</v>
      </c>
      <c r="D164" s="34">
        <v>180</v>
      </c>
      <c r="E164" s="33">
        <v>180000</v>
      </c>
      <c r="F164" s="35" t="e">
        <f t="shared" si="19"/>
        <v>#REF!</v>
      </c>
      <c r="G164" s="36" t="e">
        <f>#REF!-E164</f>
        <v>#REF!</v>
      </c>
    </row>
    <row r="165" spans="1:7" ht="31.5">
      <c r="A165" s="30" t="s">
        <v>234</v>
      </c>
      <c r="B165" s="31"/>
      <c r="C165" s="32" t="s">
        <v>235</v>
      </c>
      <c r="D165" s="34">
        <v>5</v>
      </c>
      <c r="E165" s="33">
        <v>5000</v>
      </c>
      <c r="F165" s="35" t="e">
        <f t="shared" si="19"/>
        <v>#REF!</v>
      </c>
      <c r="G165" s="36" t="e">
        <f>#REF!-E165</f>
        <v>#REF!</v>
      </c>
    </row>
    <row r="166" spans="1:7" ht="31.5">
      <c r="A166" s="41" t="s">
        <v>236</v>
      </c>
      <c r="B166" s="31">
        <v>910</v>
      </c>
      <c r="C166" s="32"/>
      <c r="D166" s="34">
        <v>679738.20750999998</v>
      </c>
      <c r="E166" s="33">
        <f>SUM(E167:E189)</f>
        <v>679738207.50999999</v>
      </c>
      <c r="F166" s="34" t="e">
        <f>SUM(F167:F189)</f>
        <v>#REF!</v>
      </c>
      <c r="G166" s="36" t="e">
        <f>#REF!-E166</f>
        <v>#REF!</v>
      </c>
    </row>
    <row r="167" spans="1:7" ht="31.5">
      <c r="A167" s="30" t="s">
        <v>125</v>
      </c>
      <c r="B167" s="31"/>
      <c r="C167" s="32" t="s">
        <v>126</v>
      </c>
      <c r="D167" s="34">
        <v>1652.8405600000001</v>
      </c>
      <c r="E167" s="33">
        <v>1652840.56</v>
      </c>
      <c r="F167" s="35" t="e">
        <f t="shared" si="19"/>
        <v>#REF!</v>
      </c>
      <c r="G167" s="36" t="e">
        <f>#REF!-E167</f>
        <v>#REF!</v>
      </c>
    </row>
    <row r="168" spans="1:7" ht="31.5">
      <c r="A168" s="30" t="s">
        <v>142</v>
      </c>
      <c r="B168" s="31"/>
      <c r="C168" s="32" t="s">
        <v>143</v>
      </c>
      <c r="D168" s="34">
        <v>295.61222999999995</v>
      </c>
      <c r="E168" s="33">
        <v>295612.23</v>
      </c>
      <c r="F168" s="35" t="e">
        <f t="shared" si="19"/>
        <v>#REF!</v>
      </c>
      <c r="G168" s="36" t="e">
        <f>#REF!-E168</f>
        <v>#REF!</v>
      </c>
    </row>
    <row r="169" spans="1:7" ht="54" customHeight="1">
      <c r="A169" s="30" t="s">
        <v>165</v>
      </c>
      <c r="B169" s="31"/>
      <c r="C169" s="32" t="s">
        <v>166</v>
      </c>
      <c r="D169" s="34">
        <v>28039</v>
      </c>
      <c r="E169" s="33">
        <v>28039000</v>
      </c>
      <c r="F169" s="35" t="e">
        <f t="shared" si="19"/>
        <v>#REF!</v>
      </c>
      <c r="G169" s="36" t="e">
        <f>#REF!-E169</f>
        <v>#REF!</v>
      </c>
    </row>
    <row r="170" spans="1:7" ht="106.5" customHeight="1">
      <c r="A170" s="39" t="s">
        <v>237</v>
      </c>
      <c r="B170" s="31"/>
      <c r="C170" s="32" t="s">
        <v>238</v>
      </c>
      <c r="D170" s="34">
        <v>2215.8000000000002</v>
      </c>
      <c r="E170" s="33">
        <v>2215800</v>
      </c>
      <c r="F170" s="35" t="e">
        <f t="shared" si="19"/>
        <v>#REF!</v>
      </c>
      <c r="G170" s="36" t="e">
        <f>#REF!-E170</f>
        <v>#REF!</v>
      </c>
    </row>
    <row r="171" spans="1:7" ht="52.5" customHeight="1">
      <c r="A171" s="30" t="s">
        <v>239</v>
      </c>
      <c r="B171" s="31"/>
      <c r="C171" s="32" t="s">
        <v>240</v>
      </c>
      <c r="D171" s="34">
        <v>823.14505000000008</v>
      </c>
      <c r="E171" s="33">
        <v>823145.05</v>
      </c>
      <c r="F171" s="35" t="e">
        <f t="shared" si="19"/>
        <v>#REF!</v>
      </c>
      <c r="G171" s="36" t="e">
        <f>#REF!-E171</f>
        <v>#REF!</v>
      </c>
    </row>
    <row r="172" spans="1:7" ht="103.5" customHeight="1">
      <c r="A172" s="30" t="s">
        <v>241</v>
      </c>
      <c r="B172" s="31"/>
      <c r="C172" s="32" t="s">
        <v>242</v>
      </c>
      <c r="D172" s="34">
        <v>3655.26</v>
      </c>
      <c r="E172" s="33">
        <v>3655260</v>
      </c>
      <c r="F172" s="35" t="e">
        <f t="shared" si="19"/>
        <v>#REF!</v>
      </c>
      <c r="G172" s="36" t="e">
        <f>#REF!-E172</f>
        <v>#REF!</v>
      </c>
    </row>
    <row r="173" spans="1:7" ht="87" customHeight="1">
      <c r="A173" s="30" t="s">
        <v>243</v>
      </c>
      <c r="B173" s="31"/>
      <c r="C173" s="32" t="s">
        <v>244</v>
      </c>
      <c r="D173" s="34">
        <v>8528.94</v>
      </c>
      <c r="E173" s="33">
        <v>8528940</v>
      </c>
      <c r="F173" s="35" t="e">
        <f t="shared" si="19"/>
        <v>#REF!</v>
      </c>
      <c r="G173" s="36" t="e">
        <f>#REF!-E173</f>
        <v>#REF!</v>
      </c>
    </row>
    <row r="174" spans="1:7" ht="71.25" customHeight="1">
      <c r="A174" s="30" t="s">
        <v>245</v>
      </c>
      <c r="B174" s="31"/>
      <c r="C174" s="32" t="s">
        <v>246</v>
      </c>
      <c r="D174" s="34">
        <v>722.31266000000005</v>
      </c>
      <c r="E174" s="33">
        <v>722312.66</v>
      </c>
      <c r="F174" s="35" t="e">
        <f t="shared" si="19"/>
        <v>#REF!</v>
      </c>
      <c r="G174" s="36" t="e">
        <f>#REF!-E174</f>
        <v>#REF!</v>
      </c>
    </row>
    <row r="175" spans="1:7" ht="72" customHeight="1">
      <c r="A175" s="30" t="s">
        <v>247</v>
      </c>
      <c r="B175" s="31"/>
      <c r="C175" s="32" t="s">
        <v>248</v>
      </c>
      <c r="D175" s="34">
        <v>9311.6645000000008</v>
      </c>
      <c r="E175" s="33">
        <v>9311664.5</v>
      </c>
      <c r="F175" s="35" t="e">
        <f t="shared" si="19"/>
        <v>#REF!</v>
      </c>
      <c r="G175" s="36" t="e">
        <f>#REF!-E175</f>
        <v>#REF!</v>
      </c>
    </row>
    <row r="176" spans="1:7" ht="72" customHeight="1">
      <c r="A176" s="30" t="s">
        <v>249</v>
      </c>
      <c r="B176" s="31"/>
      <c r="C176" s="32" t="s">
        <v>250</v>
      </c>
      <c r="D176" s="34">
        <v>29.562720000000002</v>
      </c>
      <c r="E176" s="33">
        <v>29562.720000000001</v>
      </c>
      <c r="F176" s="35" t="e">
        <f t="shared" si="19"/>
        <v>#REF!</v>
      </c>
      <c r="G176" s="36" t="e">
        <f>#REF!-E176</f>
        <v>#REF!</v>
      </c>
    </row>
    <row r="177" spans="1:7" ht="39.75" customHeight="1">
      <c r="A177" s="30" t="s">
        <v>251</v>
      </c>
      <c r="B177" s="31"/>
      <c r="C177" s="32" t="s">
        <v>252</v>
      </c>
      <c r="D177" s="34">
        <v>182892.87599999999</v>
      </c>
      <c r="E177" s="33">
        <v>182892876</v>
      </c>
      <c r="F177" s="35" t="e">
        <f t="shared" si="19"/>
        <v>#REF!</v>
      </c>
      <c r="G177" s="36" t="e">
        <f>#REF!-E177</f>
        <v>#REF!</v>
      </c>
    </row>
    <row r="178" spans="1:7" ht="51" customHeight="1">
      <c r="A178" s="30" t="s">
        <v>253</v>
      </c>
      <c r="B178" s="31"/>
      <c r="C178" s="32" t="s">
        <v>254</v>
      </c>
      <c r="D178" s="34">
        <v>6223.7309800000003</v>
      </c>
      <c r="E178" s="33">
        <v>6223730.9800000004</v>
      </c>
      <c r="F178" s="35" t="e">
        <f t="shared" si="19"/>
        <v>#REF!</v>
      </c>
      <c r="G178" s="36" t="e">
        <f>#REF!-E178</f>
        <v>#REF!</v>
      </c>
    </row>
    <row r="179" spans="1:7" ht="76.5" customHeight="1">
      <c r="A179" s="30" t="s">
        <v>255</v>
      </c>
      <c r="B179" s="31"/>
      <c r="C179" s="32" t="s">
        <v>256</v>
      </c>
      <c r="D179" s="34">
        <v>4772.6745099999998</v>
      </c>
      <c r="E179" s="33">
        <v>4772674.51</v>
      </c>
      <c r="F179" s="35" t="e">
        <f t="shared" si="19"/>
        <v>#REF!</v>
      </c>
      <c r="G179" s="36" t="e">
        <f>#REF!-E179</f>
        <v>#REF!</v>
      </c>
    </row>
    <row r="180" spans="1:7" ht="68.25" customHeight="1">
      <c r="A180" s="30" t="s">
        <v>257</v>
      </c>
      <c r="B180" s="31"/>
      <c r="C180" s="32" t="s">
        <v>258</v>
      </c>
      <c r="D180" s="34">
        <v>0</v>
      </c>
      <c r="E180" s="33">
        <v>0</v>
      </c>
      <c r="F180" s="35" t="e">
        <f t="shared" si="19"/>
        <v>#REF!</v>
      </c>
      <c r="G180" s="36" t="e">
        <f>#REF!-E180</f>
        <v>#REF!</v>
      </c>
    </row>
    <row r="181" spans="1:7" ht="55.5" customHeight="1">
      <c r="A181" s="30" t="s">
        <v>259</v>
      </c>
      <c r="B181" s="31"/>
      <c r="C181" s="32" t="s">
        <v>260</v>
      </c>
      <c r="D181" s="34">
        <v>134687.73697999999</v>
      </c>
      <c r="E181" s="33">
        <v>134687736.97999999</v>
      </c>
      <c r="F181" s="35" t="e">
        <f t="shared" si="19"/>
        <v>#REF!</v>
      </c>
      <c r="G181" s="36" t="e">
        <f>#REF!-E181</f>
        <v>#REF!</v>
      </c>
    </row>
    <row r="182" spans="1:7" ht="99.75" customHeight="1">
      <c r="A182" s="30" t="s">
        <v>261</v>
      </c>
      <c r="B182" s="31"/>
      <c r="C182" s="32" t="s">
        <v>262</v>
      </c>
      <c r="D182" s="34">
        <v>284381.31083999999</v>
      </c>
      <c r="E182" s="33">
        <v>284381310.83999997</v>
      </c>
      <c r="F182" s="35" t="e">
        <f t="shared" si="19"/>
        <v>#REF!</v>
      </c>
      <c r="G182" s="36" t="e">
        <f>#REF!-E182</f>
        <v>#REF!</v>
      </c>
    </row>
    <row r="183" spans="1:7" ht="42.75" customHeight="1">
      <c r="A183" s="30" t="s">
        <v>169</v>
      </c>
      <c r="B183" s="31"/>
      <c r="C183" s="32" t="s">
        <v>170</v>
      </c>
      <c r="D183" s="34">
        <v>75.832999999999998</v>
      </c>
      <c r="E183" s="33">
        <v>75833</v>
      </c>
      <c r="F183" s="35" t="e">
        <f t="shared" si="19"/>
        <v>#REF!</v>
      </c>
      <c r="G183" s="36" t="e">
        <f>#REF!-E183</f>
        <v>#REF!</v>
      </c>
    </row>
    <row r="184" spans="1:7" ht="59.25" customHeight="1">
      <c r="A184" s="38" t="s">
        <v>263</v>
      </c>
      <c r="B184" s="31"/>
      <c r="C184" s="32" t="s">
        <v>264</v>
      </c>
      <c r="D184" s="34">
        <v>10416.169</v>
      </c>
      <c r="E184" s="33">
        <v>10416169</v>
      </c>
      <c r="F184" s="35" t="e">
        <f t="shared" si="19"/>
        <v>#REF!</v>
      </c>
      <c r="G184" s="36" t="e">
        <f>#REF!-E184</f>
        <v>#REF!</v>
      </c>
    </row>
    <row r="185" spans="1:7" ht="31.5">
      <c r="A185" s="30" t="s">
        <v>171</v>
      </c>
      <c r="B185" s="31"/>
      <c r="C185" s="32" t="s">
        <v>172</v>
      </c>
      <c r="D185" s="34">
        <v>1397.4179999999999</v>
      </c>
      <c r="E185" s="33">
        <v>1397418</v>
      </c>
      <c r="F185" s="35" t="e">
        <f t="shared" si="19"/>
        <v>#REF!</v>
      </c>
      <c r="G185" s="36" t="e">
        <f>#REF!-E185</f>
        <v>#REF!</v>
      </c>
    </row>
    <row r="186" spans="1:7" ht="36" customHeight="1">
      <c r="A186" s="30" t="s">
        <v>135</v>
      </c>
      <c r="B186" s="31"/>
      <c r="C186" s="32" t="s">
        <v>136</v>
      </c>
      <c r="D186" s="34">
        <v>109.96414999999999</v>
      </c>
      <c r="E186" s="33">
        <v>109964.15</v>
      </c>
      <c r="F186" s="35" t="e">
        <f t="shared" si="19"/>
        <v>#REF!</v>
      </c>
      <c r="G186" s="36" t="e">
        <f>#REF!-E186</f>
        <v>#REF!</v>
      </c>
    </row>
    <row r="187" spans="1:7" ht="40.5" customHeight="1">
      <c r="A187" s="30" t="s">
        <v>173</v>
      </c>
      <c r="B187" s="31"/>
      <c r="C187" s="32" t="s">
        <v>174</v>
      </c>
      <c r="D187" s="34">
        <v>73.703009999999992</v>
      </c>
      <c r="E187" s="33">
        <v>73703.009999999995</v>
      </c>
      <c r="F187" s="35" t="e">
        <f t="shared" si="19"/>
        <v>#REF!</v>
      </c>
      <c r="G187" s="36" t="e">
        <f>#REF!-E187</f>
        <v>#REF!</v>
      </c>
    </row>
    <row r="188" spans="1:7" ht="69.75" customHeight="1">
      <c r="A188" s="30" t="s">
        <v>152</v>
      </c>
      <c r="B188" s="31"/>
      <c r="C188" s="32" t="s">
        <v>153</v>
      </c>
      <c r="D188" s="34">
        <v>0.19246000000000002</v>
      </c>
      <c r="E188" s="33">
        <v>192.46</v>
      </c>
      <c r="F188" s="35" t="e">
        <f t="shared" si="19"/>
        <v>#REF!</v>
      </c>
      <c r="G188" s="36" t="e">
        <f>#REF!-E188</f>
        <v>#REF!</v>
      </c>
    </row>
    <row r="189" spans="1:7" ht="51.75" customHeight="1">
      <c r="A189" s="30" t="s">
        <v>139</v>
      </c>
      <c r="B189" s="31"/>
      <c r="C189" s="32" t="s">
        <v>140</v>
      </c>
      <c r="D189" s="34">
        <v>-567.53913999999997</v>
      </c>
      <c r="E189" s="33">
        <v>-567539.14</v>
      </c>
      <c r="F189" s="35" t="e">
        <f t="shared" si="19"/>
        <v>#REF!</v>
      </c>
      <c r="G189" s="36" t="e">
        <f>#REF!-E189</f>
        <v>#REF!</v>
      </c>
    </row>
    <row r="190" spans="1:7" ht="31.5">
      <c r="A190" s="41" t="s">
        <v>265</v>
      </c>
      <c r="B190" s="31">
        <v>911</v>
      </c>
      <c r="C190" s="32"/>
      <c r="D190" s="34">
        <v>53.846170000000001</v>
      </c>
      <c r="E190" s="33">
        <f t="shared" ref="E190:G190" si="22">SUM(E191:E193)</f>
        <v>53846.17</v>
      </c>
      <c r="F190" s="34" t="e">
        <f t="shared" si="22"/>
        <v>#REF!</v>
      </c>
      <c r="G190" s="36" t="e">
        <f t="shared" si="22"/>
        <v>#REF!</v>
      </c>
    </row>
    <row r="191" spans="1:7" ht="38.25" customHeight="1">
      <c r="A191" s="30" t="s">
        <v>215</v>
      </c>
      <c r="B191" s="31"/>
      <c r="C191" s="32" t="s">
        <v>216</v>
      </c>
      <c r="D191" s="34">
        <v>51.43</v>
      </c>
      <c r="E191" s="33">
        <v>51430</v>
      </c>
      <c r="F191" s="35" t="e">
        <f t="shared" si="19"/>
        <v>#REF!</v>
      </c>
      <c r="G191" s="36" t="e">
        <f>#REF!-E191</f>
        <v>#REF!</v>
      </c>
    </row>
    <row r="192" spans="1:7" ht="31.5">
      <c r="A192" s="40" t="s">
        <v>234</v>
      </c>
      <c r="B192" s="31"/>
      <c r="C192" s="32" t="s">
        <v>235</v>
      </c>
      <c r="D192" s="34">
        <v>0.5</v>
      </c>
      <c r="E192" s="33">
        <v>500</v>
      </c>
      <c r="F192" s="35" t="e">
        <f t="shared" si="19"/>
        <v>#REF!</v>
      </c>
      <c r="G192" s="36" t="e">
        <f>#REF!-E192</f>
        <v>#REF!</v>
      </c>
    </row>
    <row r="193" spans="1:7" ht="67.5" customHeight="1">
      <c r="A193" s="30" t="s">
        <v>152</v>
      </c>
      <c r="B193" s="31"/>
      <c r="C193" s="32" t="s">
        <v>153</v>
      </c>
      <c r="D193" s="34">
        <v>1.9161700000000002</v>
      </c>
      <c r="E193" s="33">
        <v>1916.17</v>
      </c>
      <c r="F193" s="35" t="e">
        <f t="shared" si="19"/>
        <v>#REF!</v>
      </c>
      <c r="G193" s="36" t="e">
        <f>#REF!-E193</f>
        <v>#REF!</v>
      </c>
    </row>
    <row r="194" spans="1:7">
      <c r="A194" s="48" t="s">
        <v>266</v>
      </c>
      <c r="B194" s="31">
        <v>913</v>
      </c>
      <c r="C194" s="32"/>
      <c r="D194" s="34">
        <v>16806.983720000004</v>
      </c>
      <c r="E194" s="33">
        <f t="shared" ref="E194:G194" si="23">SUM(E195:E203)</f>
        <v>16806983.719999999</v>
      </c>
      <c r="F194" s="34" t="e">
        <f t="shared" si="23"/>
        <v>#REF!</v>
      </c>
      <c r="G194" s="36" t="e">
        <f t="shared" si="23"/>
        <v>#REF!</v>
      </c>
    </row>
    <row r="195" spans="1:7" ht="31.5">
      <c r="A195" s="30" t="s">
        <v>267</v>
      </c>
      <c r="B195" s="31"/>
      <c r="C195" s="32" t="s">
        <v>268</v>
      </c>
      <c r="D195" s="34">
        <v>25</v>
      </c>
      <c r="E195" s="33">
        <v>25000</v>
      </c>
      <c r="F195" s="35" t="e">
        <f t="shared" si="19"/>
        <v>#REF!</v>
      </c>
      <c r="G195" s="36" t="e">
        <f>#REF!-E195</f>
        <v>#REF!</v>
      </c>
    </row>
    <row r="196" spans="1:7" ht="31.5">
      <c r="A196" s="30" t="s">
        <v>234</v>
      </c>
      <c r="B196" s="31"/>
      <c r="C196" s="32" t="s">
        <v>235</v>
      </c>
      <c r="D196" s="34">
        <v>6.4652500000000002</v>
      </c>
      <c r="E196" s="33">
        <v>6465.25</v>
      </c>
      <c r="F196" s="35" t="e">
        <f t="shared" si="19"/>
        <v>#REF!</v>
      </c>
      <c r="G196" s="36" t="e">
        <f>#REF!-E196</f>
        <v>#REF!</v>
      </c>
    </row>
    <row r="197" spans="1:7" ht="27" customHeight="1">
      <c r="A197" s="30" t="s">
        <v>142</v>
      </c>
      <c r="B197" s="31"/>
      <c r="C197" s="32" t="s">
        <v>143</v>
      </c>
      <c r="D197" s="34">
        <v>7.46326</v>
      </c>
      <c r="E197" s="33">
        <v>7463.26</v>
      </c>
      <c r="F197" s="35" t="e">
        <f t="shared" si="19"/>
        <v>#REF!</v>
      </c>
      <c r="G197" s="36" t="e">
        <f>#REF!-E197</f>
        <v>#REF!</v>
      </c>
    </row>
    <row r="198" spans="1:7" ht="37.5" customHeight="1">
      <c r="A198" s="30" t="s">
        <v>163</v>
      </c>
      <c r="B198" s="31"/>
      <c r="C198" s="32" t="s">
        <v>164</v>
      </c>
      <c r="D198" s="34">
        <v>10192.6</v>
      </c>
      <c r="E198" s="33">
        <v>10192600</v>
      </c>
      <c r="F198" s="35" t="e">
        <f t="shared" si="19"/>
        <v>#REF!</v>
      </c>
      <c r="G198" s="36" t="e">
        <f>#REF!-E198</f>
        <v>#REF!</v>
      </c>
    </row>
    <row r="199" spans="1:7" ht="69" customHeight="1">
      <c r="A199" s="30" t="s">
        <v>269</v>
      </c>
      <c r="B199" s="31"/>
      <c r="C199" s="32" t="s">
        <v>270</v>
      </c>
      <c r="D199" s="34">
        <v>6565.1</v>
      </c>
      <c r="E199" s="33">
        <v>6565100</v>
      </c>
      <c r="F199" s="35" t="e">
        <f t="shared" si="19"/>
        <v>#REF!</v>
      </c>
      <c r="G199" s="36" t="e">
        <f>#REF!-E199</f>
        <v>#REF!</v>
      </c>
    </row>
    <row r="200" spans="1:7" ht="38.25" customHeight="1">
      <c r="A200" s="30" t="s">
        <v>173</v>
      </c>
      <c r="B200" s="31"/>
      <c r="C200" s="32" t="s">
        <v>174</v>
      </c>
      <c r="D200" s="34">
        <v>10.0435</v>
      </c>
      <c r="E200" s="33">
        <v>10043.5</v>
      </c>
      <c r="F200" s="35" t="e">
        <f t="shared" si="19"/>
        <v>#REF!</v>
      </c>
      <c r="G200" s="36" t="e">
        <f>#REF!-E200</f>
        <v>#REF!</v>
      </c>
    </row>
    <row r="201" spans="1:7" ht="69.75" customHeight="1">
      <c r="A201" s="30" t="s">
        <v>271</v>
      </c>
      <c r="B201" s="31"/>
      <c r="C201" s="32" t="s">
        <v>272</v>
      </c>
      <c r="D201" s="34">
        <v>16.285499999999999</v>
      </c>
      <c r="E201" s="33">
        <v>16285.5</v>
      </c>
      <c r="F201" s="35" t="e">
        <f t="shared" si="19"/>
        <v>#REF!</v>
      </c>
      <c r="G201" s="36" t="e">
        <f>#REF!-E201</f>
        <v>#REF!</v>
      </c>
    </row>
    <row r="202" spans="1:7" ht="66.75" customHeight="1">
      <c r="A202" s="30" t="s">
        <v>152</v>
      </c>
      <c r="B202" s="31"/>
      <c r="C202" s="32" t="s">
        <v>153</v>
      </c>
      <c r="D202" s="34">
        <v>0.31170999999999999</v>
      </c>
      <c r="E202" s="33">
        <v>311.70999999999998</v>
      </c>
      <c r="F202" s="35" t="e">
        <f t="shared" si="19"/>
        <v>#REF!</v>
      </c>
      <c r="G202" s="36" t="e">
        <f>#REF!-E202</f>
        <v>#REF!</v>
      </c>
    </row>
    <row r="203" spans="1:7" ht="58.5" customHeight="1">
      <c r="A203" s="30" t="s">
        <v>273</v>
      </c>
      <c r="B203" s="31"/>
      <c r="C203" s="32" t="s">
        <v>274</v>
      </c>
      <c r="D203" s="34">
        <v>-16.285499999999999</v>
      </c>
      <c r="E203" s="33">
        <v>-16285.5</v>
      </c>
      <c r="F203" s="35" t="e">
        <f t="shared" si="19"/>
        <v>#REF!</v>
      </c>
      <c r="G203" s="36" t="e">
        <f>#REF!-E203</f>
        <v>#REF!</v>
      </c>
    </row>
    <row r="204" spans="1:7">
      <c r="A204" s="41" t="s">
        <v>275</v>
      </c>
      <c r="B204" s="31">
        <v>914</v>
      </c>
      <c r="C204" s="32"/>
      <c r="D204" s="34">
        <v>366.78917999999999</v>
      </c>
      <c r="E204" s="33">
        <f t="shared" ref="E204:G204" si="24">SUM(E205)</f>
        <v>366789.18</v>
      </c>
      <c r="F204" s="34" t="e">
        <f t="shared" si="24"/>
        <v>#REF!</v>
      </c>
      <c r="G204" s="36" t="e">
        <f t="shared" si="24"/>
        <v>#REF!</v>
      </c>
    </row>
    <row r="205" spans="1:7" ht="31.5">
      <c r="A205" s="30" t="s">
        <v>142</v>
      </c>
      <c r="B205" s="31"/>
      <c r="C205" s="32" t="s">
        <v>143</v>
      </c>
      <c r="D205" s="34">
        <v>366.78917999999999</v>
      </c>
      <c r="E205" s="33">
        <v>366789.18</v>
      </c>
      <c r="F205" s="35" t="e">
        <f t="shared" si="19"/>
        <v>#REF!</v>
      </c>
      <c r="G205" s="36" t="e">
        <f>#REF!-E205</f>
        <v>#REF!</v>
      </c>
    </row>
    <row r="206" spans="1:7">
      <c r="A206" s="49" t="s">
        <v>276</v>
      </c>
      <c r="B206" s="31">
        <v>915</v>
      </c>
      <c r="C206" s="32"/>
      <c r="D206" s="34">
        <v>111</v>
      </c>
      <c r="E206" s="33">
        <f t="shared" ref="E206:G206" si="25">SUM(E207)</f>
        <v>111000</v>
      </c>
      <c r="F206" s="34" t="e">
        <f t="shared" si="25"/>
        <v>#REF!</v>
      </c>
      <c r="G206" s="36" t="e">
        <f t="shared" si="25"/>
        <v>#REF!</v>
      </c>
    </row>
    <row r="207" spans="1:7" ht="86.25" customHeight="1">
      <c r="A207" s="30" t="s">
        <v>277</v>
      </c>
      <c r="B207" s="31"/>
      <c r="C207" s="32" t="s">
        <v>278</v>
      </c>
      <c r="D207" s="34">
        <v>111</v>
      </c>
      <c r="E207" s="33">
        <v>111000</v>
      </c>
      <c r="F207" s="35" t="e">
        <f t="shared" ref="F207:F261" si="26">G207/1000</f>
        <v>#REF!</v>
      </c>
      <c r="G207" s="36" t="e">
        <f>#REF!-E207</f>
        <v>#REF!</v>
      </c>
    </row>
    <row r="208" spans="1:7">
      <c r="A208" s="41" t="s">
        <v>279</v>
      </c>
      <c r="B208" s="31">
        <v>916</v>
      </c>
      <c r="C208" s="32"/>
      <c r="D208" s="34">
        <v>29.10211</v>
      </c>
      <c r="E208" s="33">
        <f t="shared" ref="E208:G208" si="27">E209</f>
        <v>29102.11</v>
      </c>
      <c r="F208" s="34" t="e">
        <f t="shared" si="27"/>
        <v>#REF!</v>
      </c>
      <c r="G208" s="36" t="e">
        <f t="shared" si="27"/>
        <v>#REF!</v>
      </c>
    </row>
    <row r="209" spans="1:7" ht="24" customHeight="1">
      <c r="A209" s="30" t="s">
        <v>142</v>
      </c>
      <c r="B209" s="31"/>
      <c r="C209" s="32" t="s">
        <v>143</v>
      </c>
      <c r="D209" s="34">
        <v>29.10211</v>
      </c>
      <c r="E209" s="33">
        <v>29102.11</v>
      </c>
      <c r="F209" s="35" t="e">
        <f t="shared" si="26"/>
        <v>#REF!</v>
      </c>
      <c r="G209" s="36" t="e">
        <f>#REF!-E209</f>
        <v>#REF!</v>
      </c>
    </row>
    <row r="210" spans="1:7">
      <c r="A210" s="41" t="s">
        <v>280</v>
      </c>
      <c r="B210" s="31">
        <v>917</v>
      </c>
      <c r="C210" s="32"/>
      <c r="D210" s="34">
        <v>1127.4328400000002</v>
      </c>
      <c r="E210" s="33">
        <f t="shared" ref="E210:G210" si="28">SUM(E211)</f>
        <v>1127432.8400000001</v>
      </c>
      <c r="F210" s="34" t="e">
        <f t="shared" si="28"/>
        <v>#REF!</v>
      </c>
      <c r="G210" s="36" t="e">
        <f t="shared" si="28"/>
        <v>#REF!</v>
      </c>
    </row>
    <row r="211" spans="1:7" ht="31.5">
      <c r="A211" s="30" t="s">
        <v>125</v>
      </c>
      <c r="B211" s="31"/>
      <c r="C211" s="32" t="s">
        <v>126</v>
      </c>
      <c r="D211" s="34">
        <v>1127.4328400000002</v>
      </c>
      <c r="E211" s="33">
        <v>1127432.8400000001</v>
      </c>
      <c r="F211" s="35" t="e">
        <f t="shared" si="26"/>
        <v>#REF!</v>
      </c>
      <c r="G211" s="36" t="e">
        <f>#REF!-E211</f>
        <v>#REF!</v>
      </c>
    </row>
    <row r="212" spans="1:7">
      <c r="A212" s="41" t="s">
        <v>281</v>
      </c>
      <c r="B212" s="31">
        <v>918</v>
      </c>
      <c r="C212" s="32"/>
      <c r="D212" s="34">
        <v>13605.571079999998</v>
      </c>
      <c r="E212" s="33">
        <f t="shared" ref="E212:G212" si="29">SUM(E213:E217)</f>
        <v>13605571.08</v>
      </c>
      <c r="F212" s="34" t="e">
        <f t="shared" si="29"/>
        <v>#REF!</v>
      </c>
      <c r="G212" s="36" t="e">
        <f t="shared" si="29"/>
        <v>#REF!</v>
      </c>
    </row>
    <row r="213" spans="1:7" ht="31.5">
      <c r="A213" s="30" t="s">
        <v>125</v>
      </c>
      <c r="B213" s="31"/>
      <c r="C213" s="32" t="s">
        <v>126</v>
      </c>
      <c r="D213" s="34">
        <v>1576.29405</v>
      </c>
      <c r="E213" s="33">
        <v>1576294.05</v>
      </c>
      <c r="F213" s="35" t="e">
        <f t="shared" si="26"/>
        <v>#REF!</v>
      </c>
      <c r="G213" s="36" t="e">
        <f>#REF!-E213</f>
        <v>#REF!</v>
      </c>
    </row>
    <row r="214" spans="1:7" ht="31.5">
      <c r="A214" s="30" t="s">
        <v>234</v>
      </c>
      <c r="B214" s="31"/>
      <c r="C214" s="32" t="s">
        <v>235</v>
      </c>
      <c r="D214" s="34">
        <v>50</v>
      </c>
      <c r="E214" s="33">
        <v>50000</v>
      </c>
      <c r="F214" s="35" t="e">
        <f t="shared" si="26"/>
        <v>#REF!</v>
      </c>
      <c r="G214" s="36" t="e">
        <f>#REF!-E214</f>
        <v>#REF!</v>
      </c>
    </row>
    <row r="215" spans="1:7" ht="24.75" customHeight="1">
      <c r="A215" s="30" t="s">
        <v>142</v>
      </c>
      <c r="B215" s="31"/>
      <c r="C215" s="32" t="s">
        <v>143</v>
      </c>
      <c r="D215" s="34">
        <v>26.107689999999998</v>
      </c>
      <c r="E215" s="33">
        <v>26107.69</v>
      </c>
      <c r="F215" s="35" t="e">
        <f t="shared" si="26"/>
        <v>#REF!</v>
      </c>
      <c r="G215" s="36" t="e">
        <f>#REF!-E215</f>
        <v>#REF!</v>
      </c>
    </row>
    <row r="216" spans="1:7" ht="52.5" customHeight="1">
      <c r="A216" s="30" t="s">
        <v>282</v>
      </c>
      <c r="B216" s="31"/>
      <c r="C216" s="32" t="s">
        <v>283</v>
      </c>
      <c r="D216" s="34">
        <v>7280.7875899999999</v>
      </c>
      <c r="E216" s="33">
        <v>7280787.5899999999</v>
      </c>
      <c r="F216" s="35" t="e">
        <f t="shared" si="26"/>
        <v>#REF!</v>
      </c>
      <c r="G216" s="36" t="e">
        <f>#REF!-E216</f>
        <v>#REF!</v>
      </c>
    </row>
    <row r="217" spans="1:7" ht="57" customHeight="1">
      <c r="A217" s="30" t="s">
        <v>284</v>
      </c>
      <c r="B217" s="31"/>
      <c r="C217" s="32" t="s">
        <v>285</v>
      </c>
      <c r="D217" s="34">
        <v>4672.3817499999996</v>
      </c>
      <c r="E217" s="33">
        <v>4672381.75</v>
      </c>
      <c r="F217" s="35" t="e">
        <f t="shared" si="26"/>
        <v>#REF!</v>
      </c>
      <c r="G217" s="36" t="e">
        <f>#REF!-E217</f>
        <v>#REF!</v>
      </c>
    </row>
    <row r="218" spans="1:7" ht="31.5">
      <c r="A218" s="41" t="s">
        <v>286</v>
      </c>
      <c r="B218" s="31">
        <v>919</v>
      </c>
      <c r="C218" s="32"/>
      <c r="D218" s="34">
        <v>511365.36439</v>
      </c>
      <c r="E218" s="33">
        <f t="shared" ref="E218:G218" si="30">SUM(E219:E243)</f>
        <v>511365364.38999999</v>
      </c>
      <c r="F218" s="34" t="e">
        <f t="shared" si="30"/>
        <v>#REF!</v>
      </c>
      <c r="G218" s="36" t="e">
        <f t="shared" si="30"/>
        <v>#REF!</v>
      </c>
    </row>
    <row r="219" spans="1:7" ht="72" customHeight="1">
      <c r="A219" s="30" t="s">
        <v>157</v>
      </c>
      <c r="B219" s="31"/>
      <c r="C219" s="32" t="s">
        <v>158</v>
      </c>
      <c r="D219" s="34">
        <v>247.5</v>
      </c>
      <c r="E219" s="33">
        <v>247500</v>
      </c>
      <c r="F219" s="35" t="e">
        <f t="shared" si="26"/>
        <v>#REF!</v>
      </c>
      <c r="G219" s="36" t="e">
        <f>#REF!-E219</f>
        <v>#REF!</v>
      </c>
    </row>
    <row r="220" spans="1:7" ht="78.75">
      <c r="A220" s="30" t="s">
        <v>287</v>
      </c>
      <c r="B220" s="31"/>
      <c r="C220" s="32" t="s">
        <v>288</v>
      </c>
      <c r="D220" s="34">
        <v>161.19999999999999</v>
      </c>
      <c r="E220" s="33">
        <v>161200</v>
      </c>
      <c r="F220" s="35" t="e">
        <f t="shared" si="26"/>
        <v>#REF!</v>
      </c>
      <c r="G220" s="36" t="e">
        <f>#REF!-E220</f>
        <v>#REF!</v>
      </c>
    </row>
    <row r="221" spans="1:7" ht="78.75">
      <c r="A221" s="30" t="s">
        <v>289</v>
      </c>
      <c r="B221" s="31"/>
      <c r="C221" s="32" t="s">
        <v>290</v>
      </c>
      <c r="D221" s="34">
        <v>104.2</v>
      </c>
      <c r="E221" s="33">
        <v>104200</v>
      </c>
      <c r="F221" s="35" t="e">
        <f t="shared" si="26"/>
        <v>#REF!</v>
      </c>
      <c r="G221" s="36" t="e">
        <f>#REF!-E221</f>
        <v>#REF!</v>
      </c>
    </row>
    <row r="222" spans="1:7" ht="63">
      <c r="A222" s="50" t="s">
        <v>291</v>
      </c>
      <c r="B222" s="31"/>
      <c r="C222" s="32" t="s">
        <v>292</v>
      </c>
      <c r="D222" s="34">
        <v>60</v>
      </c>
      <c r="E222" s="33">
        <v>60000</v>
      </c>
      <c r="F222" s="35" t="e">
        <f t="shared" si="26"/>
        <v>#REF!</v>
      </c>
      <c r="G222" s="36" t="e">
        <f>#REF!-E222</f>
        <v>#REF!</v>
      </c>
    </row>
    <row r="223" spans="1:7" ht="85.5" customHeight="1">
      <c r="A223" s="30" t="s">
        <v>293</v>
      </c>
      <c r="B223" s="31"/>
      <c r="C223" s="32" t="s">
        <v>294</v>
      </c>
      <c r="D223" s="34">
        <v>10110.452650000001</v>
      </c>
      <c r="E223" s="33">
        <v>10110452.65</v>
      </c>
      <c r="F223" s="35" t="e">
        <f t="shared" si="26"/>
        <v>#REF!</v>
      </c>
      <c r="G223" s="36" t="e">
        <f>#REF!-E223</f>
        <v>#REF!</v>
      </c>
    </row>
    <row r="224" spans="1:7" ht="117" customHeight="1">
      <c r="A224" s="30" t="s">
        <v>295</v>
      </c>
      <c r="B224" s="31"/>
      <c r="C224" s="32" t="s">
        <v>296</v>
      </c>
      <c r="D224" s="34">
        <v>1443.21633</v>
      </c>
      <c r="E224" s="33">
        <v>1443216.33</v>
      </c>
      <c r="F224" s="35" t="e">
        <f t="shared" si="26"/>
        <v>#REF!</v>
      </c>
      <c r="G224" s="36" t="e">
        <f>#REF!-E224</f>
        <v>#REF!</v>
      </c>
    </row>
    <row r="225" spans="1:7" ht="88.5" customHeight="1">
      <c r="A225" s="30" t="s">
        <v>297</v>
      </c>
      <c r="B225" s="31"/>
      <c r="C225" s="32" t="s">
        <v>298</v>
      </c>
      <c r="D225" s="34">
        <v>4046.6132900000002</v>
      </c>
      <c r="E225" s="33">
        <v>4046613.29</v>
      </c>
      <c r="F225" s="35" t="e">
        <f t="shared" si="26"/>
        <v>#REF!</v>
      </c>
      <c r="G225" s="36" t="e">
        <f>#REF!-E225</f>
        <v>#REF!</v>
      </c>
    </row>
    <row r="226" spans="1:7" ht="58.5" customHeight="1">
      <c r="A226" s="30" t="s">
        <v>299</v>
      </c>
      <c r="B226" s="31"/>
      <c r="C226" s="32" t="s">
        <v>300</v>
      </c>
      <c r="D226" s="34">
        <v>209.25</v>
      </c>
      <c r="E226" s="33">
        <v>209250</v>
      </c>
      <c r="F226" s="35" t="e">
        <f t="shared" si="26"/>
        <v>#REF!</v>
      </c>
      <c r="G226" s="36" t="e">
        <f>#REF!-E226</f>
        <v>#REF!</v>
      </c>
    </row>
    <row r="227" spans="1:7" ht="40.5" customHeight="1">
      <c r="A227" s="30" t="s">
        <v>301</v>
      </c>
      <c r="B227" s="31"/>
      <c r="C227" s="32" t="s">
        <v>302</v>
      </c>
      <c r="D227" s="34">
        <v>4903.4926999999998</v>
      </c>
      <c r="E227" s="33">
        <v>4903492.7</v>
      </c>
      <c r="F227" s="35" t="e">
        <f t="shared" si="26"/>
        <v>#REF!</v>
      </c>
      <c r="G227" s="36" t="e">
        <f>#REF!-E227</f>
        <v>#REF!</v>
      </c>
    </row>
    <row r="228" spans="1:7" ht="47.25">
      <c r="A228" s="30" t="s">
        <v>303</v>
      </c>
      <c r="B228" s="31"/>
      <c r="C228" s="32" t="s">
        <v>304</v>
      </c>
      <c r="D228" s="34">
        <v>2826.8351899999998</v>
      </c>
      <c r="E228" s="33">
        <v>2826835.19</v>
      </c>
      <c r="F228" s="35" t="e">
        <f t="shared" si="26"/>
        <v>#REF!</v>
      </c>
      <c r="G228" s="36" t="e">
        <f>#REF!-E228</f>
        <v>#REF!</v>
      </c>
    </row>
    <row r="229" spans="1:7" ht="42.75" customHeight="1">
      <c r="A229" s="30" t="s">
        <v>305</v>
      </c>
      <c r="B229" s="31"/>
      <c r="C229" s="32" t="s">
        <v>306</v>
      </c>
      <c r="D229" s="34">
        <v>13112.510390000001</v>
      </c>
      <c r="E229" s="33">
        <v>13112510.390000001</v>
      </c>
      <c r="F229" s="35" t="e">
        <f t="shared" si="26"/>
        <v>#REF!</v>
      </c>
      <c r="G229" s="36" t="e">
        <f>#REF!-E229</f>
        <v>#REF!</v>
      </c>
    </row>
    <row r="230" spans="1:7" ht="51" customHeight="1">
      <c r="A230" s="30" t="s">
        <v>307</v>
      </c>
      <c r="B230" s="31"/>
      <c r="C230" s="32" t="s">
        <v>308</v>
      </c>
      <c r="D230" s="34">
        <v>11473.293689999999</v>
      </c>
      <c r="E230" s="33">
        <v>11473293.689999999</v>
      </c>
      <c r="F230" s="35" t="e">
        <f t="shared" si="26"/>
        <v>#REF!</v>
      </c>
      <c r="G230" s="36" t="e">
        <f>#REF!-E230</f>
        <v>#REF!</v>
      </c>
    </row>
    <row r="231" spans="1:7" ht="84.75" customHeight="1">
      <c r="A231" s="30" t="s">
        <v>309</v>
      </c>
      <c r="B231" s="31"/>
      <c r="C231" s="32" t="s">
        <v>310</v>
      </c>
      <c r="D231" s="34">
        <v>56.33</v>
      </c>
      <c r="E231" s="33">
        <v>56330</v>
      </c>
      <c r="F231" s="35" t="e">
        <f t="shared" si="26"/>
        <v>#REF!</v>
      </c>
      <c r="G231" s="36" t="e">
        <f>#REF!-E231</f>
        <v>#REF!</v>
      </c>
    </row>
    <row r="232" spans="1:7" ht="39.75" customHeight="1">
      <c r="A232" s="30" t="s">
        <v>215</v>
      </c>
      <c r="B232" s="31"/>
      <c r="C232" s="32" t="s">
        <v>216</v>
      </c>
      <c r="D232" s="34">
        <v>457.56</v>
      </c>
      <c r="E232" s="33">
        <v>457560</v>
      </c>
      <c r="F232" s="35" t="e">
        <f t="shared" si="26"/>
        <v>#REF!</v>
      </c>
      <c r="G232" s="36" t="e">
        <f>#REF!-E232</f>
        <v>#REF!</v>
      </c>
    </row>
    <row r="233" spans="1:7" ht="101.25" customHeight="1">
      <c r="A233" s="30" t="s">
        <v>311</v>
      </c>
      <c r="B233" s="31"/>
      <c r="C233" s="32" t="s">
        <v>312</v>
      </c>
      <c r="D233" s="34">
        <v>411.08571999999998</v>
      </c>
      <c r="E233" s="33">
        <v>411085.72</v>
      </c>
      <c r="F233" s="35" t="e">
        <f t="shared" si="26"/>
        <v>#REF!</v>
      </c>
      <c r="G233" s="36" t="e">
        <f>#REF!-E233</f>
        <v>#REF!</v>
      </c>
    </row>
    <row r="234" spans="1:7" ht="70.5" customHeight="1">
      <c r="A234" s="30" t="s">
        <v>313</v>
      </c>
      <c r="B234" s="31"/>
      <c r="C234" s="32" t="s">
        <v>314</v>
      </c>
      <c r="D234" s="34">
        <v>518.16034000000002</v>
      </c>
      <c r="E234" s="33">
        <v>518160.34</v>
      </c>
      <c r="F234" s="35" t="e">
        <f t="shared" si="26"/>
        <v>#REF!</v>
      </c>
      <c r="G234" s="36" t="e">
        <f>#REF!-E234</f>
        <v>#REF!</v>
      </c>
    </row>
    <row r="235" spans="1:7" ht="67.5" customHeight="1">
      <c r="A235" s="30" t="s">
        <v>315</v>
      </c>
      <c r="B235" s="31"/>
      <c r="C235" s="32" t="s">
        <v>316</v>
      </c>
      <c r="D235" s="34">
        <v>59.209910000000001</v>
      </c>
      <c r="E235" s="33">
        <v>59209.91</v>
      </c>
      <c r="F235" s="35" t="e">
        <f t="shared" si="26"/>
        <v>#REF!</v>
      </c>
      <c r="G235" s="36" t="e">
        <f>#REF!-E235</f>
        <v>#REF!</v>
      </c>
    </row>
    <row r="236" spans="1:7" ht="47.25">
      <c r="A236" s="30" t="s">
        <v>30</v>
      </c>
      <c r="B236" s="31"/>
      <c r="C236" s="32" t="s">
        <v>31</v>
      </c>
      <c r="D236" s="34">
        <v>84.561340000000001</v>
      </c>
      <c r="E236" s="33">
        <v>84561.34</v>
      </c>
      <c r="F236" s="35" t="e">
        <f t="shared" si="26"/>
        <v>#REF!</v>
      </c>
      <c r="G236" s="36" t="e">
        <f>#REF!-E236</f>
        <v>#REF!</v>
      </c>
    </row>
    <row r="237" spans="1:7" ht="31.5">
      <c r="A237" s="30" t="s">
        <v>234</v>
      </c>
      <c r="B237" s="31"/>
      <c r="C237" s="32" t="s">
        <v>235</v>
      </c>
      <c r="D237" s="34">
        <v>1.6</v>
      </c>
      <c r="E237" s="33">
        <v>1600</v>
      </c>
      <c r="F237" s="35" t="e">
        <f t="shared" si="26"/>
        <v>#REF!</v>
      </c>
      <c r="G237" s="36" t="e">
        <f>#REF!-E237</f>
        <v>#REF!</v>
      </c>
    </row>
    <row r="238" spans="1:7" ht="38.25" customHeight="1">
      <c r="A238" s="30" t="s">
        <v>163</v>
      </c>
      <c r="B238" s="31"/>
      <c r="C238" s="32" t="s">
        <v>164</v>
      </c>
      <c r="D238" s="34">
        <v>108789.99284000001</v>
      </c>
      <c r="E238" s="33">
        <v>108789992.84</v>
      </c>
      <c r="F238" s="35" t="e">
        <f t="shared" si="26"/>
        <v>#REF!</v>
      </c>
      <c r="G238" s="36" t="e">
        <f>#REF!-E238</f>
        <v>#REF!</v>
      </c>
    </row>
    <row r="239" spans="1:7" ht="40.5" customHeight="1">
      <c r="A239" s="30" t="s">
        <v>317</v>
      </c>
      <c r="B239" s="31"/>
      <c r="C239" s="32" t="s">
        <v>318</v>
      </c>
      <c r="D239" s="34">
        <v>15305.6</v>
      </c>
      <c r="E239" s="33">
        <v>15305600</v>
      </c>
      <c r="F239" s="35" t="e">
        <f t="shared" si="26"/>
        <v>#REF!</v>
      </c>
      <c r="G239" s="36" t="e">
        <f>#REF!-E239</f>
        <v>#REF!</v>
      </c>
    </row>
    <row r="240" spans="1:7" ht="39.75" customHeight="1">
      <c r="A240" s="30" t="s">
        <v>319</v>
      </c>
      <c r="B240" s="31"/>
      <c r="C240" s="32" t="s">
        <v>320</v>
      </c>
      <c r="D240" s="34">
        <v>256982.7</v>
      </c>
      <c r="E240" s="33">
        <v>256982700</v>
      </c>
      <c r="F240" s="35" t="e">
        <f t="shared" si="26"/>
        <v>#REF!</v>
      </c>
      <c r="G240" s="36" t="e">
        <f>#REF!-E240</f>
        <v>#REF!</v>
      </c>
    </row>
    <row r="241" spans="1:7" ht="51.75" customHeight="1">
      <c r="A241" s="30" t="s">
        <v>321</v>
      </c>
      <c r="B241" s="31"/>
      <c r="C241" s="32" t="s">
        <v>322</v>
      </c>
      <c r="D241" s="34">
        <v>80000</v>
      </c>
      <c r="E241" s="33">
        <v>80000000</v>
      </c>
      <c r="F241" s="35" t="e">
        <f t="shared" si="26"/>
        <v>#REF!</v>
      </c>
      <c r="G241" s="36" t="e">
        <f>#REF!-E241</f>
        <v>#REF!</v>
      </c>
    </row>
    <row r="242" spans="1:7" ht="67.5" customHeight="1">
      <c r="A242" s="40" t="s">
        <v>152</v>
      </c>
      <c r="B242" s="31"/>
      <c r="C242" s="32" t="s">
        <v>153</v>
      </c>
      <c r="D242" s="34">
        <v>1183.3276499999999</v>
      </c>
      <c r="E242" s="33">
        <v>1183327.6499999999</v>
      </c>
      <c r="F242" s="35" t="e">
        <f t="shared" si="26"/>
        <v>#REF!</v>
      </c>
      <c r="G242" s="36" t="e">
        <f>#REF!-E242</f>
        <v>#REF!</v>
      </c>
    </row>
    <row r="243" spans="1:7" ht="54" customHeight="1">
      <c r="A243" s="40" t="s">
        <v>139</v>
      </c>
      <c r="B243" s="31"/>
      <c r="C243" s="32" t="s">
        <v>140</v>
      </c>
      <c r="D243" s="34">
        <v>-1183.3276499999999</v>
      </c>
      <c r="E243" s="33">
        <v>-1183327.6499999999</v>
      </c>
      <c r="F243" s="35" t="e">
        <f t="shared" si="26"/>
        <v>#REF!</v>
      </c>
      <c r="G243" s="36" t="e">
        <f>#REF!-E243</f>
        <v>#REF!</v>
      </c>
    </row>
    <row r="244" spans="1:7" ht="31.5">
      <c r="A244" s="41" t="s">
        <v>323</v>
      </c>
      <c r="B244" s="31">
        <v>921</v>
      </c>
      <c r="C244" s="32"/>
      <c r="D244" s="34">
        <v>7292.0999999999995</v>
      </c>
      <c r="E244" s="33">
        <f t="shared" ref="E244:G244" si="31">SUM(E245:E246)</f>
        <v>7292100</v>
      </c>
      <c r="F244" s="34" t="e">
        <f t="shared" si="31"/>
        <v>#REF!</v>
      </c>
      <c r="G244" s="36" t="e">
        <f t="shared" si="31"/>
        <v>#REF!</v>
      </c>
    </row>
    <row r="245" spans="1:7" ht="54" customHeight="1">
      <c r="A245" s="30" t="s">
        <v>324</v>
      </c>
      <c r="B245" s="31"/>
      <c r="C245" s="32" t="s">
        <v>325</v>
      </c>
      <c r="D245" s="34">
        <v>6421.9</v>
      </c>
      <c r="E245" s="33">
        <v>6421900</v>
      </c>
      <c r="F245" s="35" t="e">
        <f t="shared" si="26"/>
        <v>#REF!</v>
      </c>
      <c r="G245" s="36" t="e">
        <f>#REF!-E245</f>
        <v>#REF!</v>
      </c>
    </row>
    <row r="246" spans="1:7" ht="53.25" customHeight="1">
      <c r="A246" s="30" t="s">
        <v>326</v>
      </c>
      <c r="B246" s="31"/>
      <c r="C246" s="32" t="s">
        <v>327</v>
      </c>
      <c r="D246" s="34">
        <v>870.2</v>
      </c>
      <c r="E246" s="33">
        <v>870200</v>
      </c>
      <c r="F246" s="35" t="e">
        <f t="shared" si="26"/>
        <v>#REF!</v>
      </c>
      <c r="G246" s="36" t="e">
        <f>#REF!-E246</f>
        <v>#REF!</v>
      </c>
    </row>
    <row r="247" spans="1:7" ht="39.75" customHeight="1">
      <c r="A247" s="39" t="s">
        <v>328</v>
      </c>
      <c r="B247" s="31">
        <v>925</v>
      </c>
      <c r="C247" s="32"/>
      <c r="D247" s="34">
        <v>7.9744900000000003</v>
      </c>
      <c r="E247" s="33">
        <f t="shared" ref="E247:G247" si="32">SUM(E248:E249)</f>
        <v>7974.49</v>
      </c>
      <c r="F247" s="34" t="e">
        <f t="shared" si="32"/>
        <v>#REF!</v>
      </c>
      <c r="G247" s="36" t="e">
        <f t="shared" si="32"/>
        <v>#REF!</v>
      </c>
    </row>
    <row r="248" spans="1:7" ht="31.5">
      <c r="A248" s="30" t="s">
        <v>234</v>
      </c>
      <c r="B248" s="31"/>
      <c r="C248" s="32" t="s">
        <v>235</v>
      </c>
      <c r="D248" s="34">
        <v>5.94</v>
      </c>
      <c r="E248" s="33">
        <v>5940</v>
      </c>
      <c r="F248" s="35" t="e">
        <f t="shared" si="26"/>
        <v>#REF!</v>
      </c>
      <c r="G248" s="36" t="e">
        <f>#REF!-E248</f>
        <v>#REF!</v>
      </c>
    </row>
    <row r="249" spans="1:7" ht="21.75" customHeight="1">
      <c r="A249" s="30" t="s">
        <v>142</v>
      </c>
      <c r="B249" s="31"/>
      <c r="C249" s="32" t="s">
        <v>143</v>
      </c>
      <c r="D249" s="34">
        <v>2.0344899999999999</v>
      </c>
      <c r="E249" s="33">
        <v>2034.49</v>
      </c>
      <c r="F249" s="35" t="e">
        <f t="shared" si="26"/>
        <v>#REF!</v>
      </c>
      <c r="G249" s="36" t="e">
        <f>#REF!-E249</f>
        <v>#REF!</v>
      </c>
    </row>
    <row r="250" spans="1:7">
      <c r="A250" s="41" t="s">
        <v>329</v>
      </c>
      <c r="B250" s="31">
        <v>928</v>
      </c>
      <c r="C250" s="32"/>
      <c r="D250" s="34">
        <v>22443.055649999998</v>
      </c>
      <c r="E250" s="33">
        <f t="shared" ref="E250:G250" si="33">SUM(E251:E261)</f>
        <v>22443055.649999999</v>
      </c>
      <c r="F250" s="34" t="e">
        <f t="shared" si="33"/>
        <v>#REF!</v>
      </c>
      <c r="G250" s="36" t="e">
        <f t="shared" si="33"/>
        <v>#REF!</v>
      </c>
    </row>
    <row r="251" spans="1:7" ht="71.25" customHeight="1">
      <c r="A251" s="30" t="s">
        <v>157</v>
      </c>
      <c r="B251" s="31"/>
      <c r="C251" s="32" t="s">
        <v>158</v>
      </c>
      <c r="D251" s="34">
        <v>7.5</v>
      </c>
      <c r="E251" s="33">
        <v>7500</v>
      </c>
      <c r="F251" s="35" t="e">
        <f t="shared" si="26"/>
        <v>#REF!</v>
      </c>
      <c r="G251" s="36" t="e">
        <f>#REF!-E251</f>
        <v>#REF!</v>
      </c>
    </row>
    <row r="252" spans="1:7" ht="36.75" customHeight="1">
      <c r="A252" s="30" t="s">
        <v>215</v>
      </c>
      <c r="B252" s="31"/>
      <c r="C252" s="32" t="s">
        <v>216</v>
      </c>
      <c r="D252" s="34">
        <v>1758.1890000000001</v>
      </c>
      <c r="E252" s="33">
        <v>1758189</v>
      </c>
      <c r="F252" s="35" t="e">
        <f t="shared" si="26"/>
        <v>#REF!</v>
      </c>
      <c r="G252" s="36" t="e">
        <f>#REF!-E252</f>
        <v>#REF!</v>
      </c>
    </row>
    <row r="253" spans="1:7" ht="71.25" customHeight="1">
      <c r="A253" s="40" t="s">
        <v>49</v>
      </c>
      <c r="B253" s="31"/>
      <c r="C253" s="32" t="s">
        <v>50</v>
      </c>
      <c r="D253" s="34">
        <v>1.00814</v>
      </c>
      <c r="E253" s="33">
        <v>1008.14</v>
      </c>
      <c r="F253" s="35" t="e">
        <f t="shared" si="26"/>
        <v>#REF!</v>
      </c>
      <c r="G253" s="36" t="e">
        <f>#REF!-E253</f>
        <v>#REF!</v>
      </c>
    </row>
    <row r="254" spans="1:7" ht="60" customHeight="1">
      <c r="A254" s="38" t="s">
        <v>30</v>
      </c>
      <c r="B254" s="31"/>
      <c r="C254" s="32" t="s">
        <v>31</v>
      </c>
      <c r="D254" s="34">
        <v>46.153800000000004</v>
      </c>
      <c r="E254" s="33">
        <v>46153.8</v>
      </c>
      <c r="F254" s="35" t="e">
        <f t="shared" si="26"/>
        <v>#REF!</v>
      </c>
      <c r="G254" s="36" t="e">
        <f>#REF!-E254</f>
        <v>#REF!</v>
      </c>
    </row>
    <row r="255" spans="1:7" ht="26.25" customHeight="1">
      <c r="A255" s="30" t="s">
        <v>142</v>
      </c>
      <c r="B255" s="31"/>
      <c r="C255" s="32" t="s">
        <v>143</v>
      </c>
      <c r="D255" s="34">
        <v>42.178160000000005</v>
      </c>
      <c r="E255" s="33">
        <v>42178.16</v>
      </c>
      <c r="F255" s="35" t="e">
        <f t="shared" si="26"/>
        <v>#REF!</v>
      </c>
      <c r="G255" s="36" t="e">
        <f>#REF!-E255</f>
        <v>#REF!</v>
      </c>
    </row>
    <row r="256" spans="1:7" ht="72.75" customHeight="1">
      <c r="A256" s="30" t="s">
        <v>330</v>
      </c>
      <c r="B256" s="31"/>
      <c r="C256" s="32" t="s">
        <v>331</v>
      </c>
      <c r="D256" s="34">
        <v>14805.196550000001</v>
      </c>
      <c r="E256" s="33">
        <v>14805196.550000001</v>
      </c>
      <c r="F256" s="35" t="e">
        <f t="shared" si="26"/>
        <v>#REF!</v>
      </c>
      <c r="G256" s="36" t="e">
        <f>#REF!-E256</f>
        <v>#REF!</v>
      </c>
    </row>
    <row r="257" spans="1:7" ht="31.5">
      <c r="A257" s="30" t="s">
        <v>171</v>
      </c>
      <c r="B257" s="31"/>
      <c r="C257" s="32" t="s">
        <v>172</v>
      </c>
      <c r="D257" s="34">
        <v>5781.73</v>
      </c>
      <c r="E257" s="33">
        <v>5781730</v>
      </c>
      <c r="F257" s="35" t="e">
        <f t="shared" si="26"/>
        <v>#REF!</v>
      </c>
      <c r="G257" s="36" t="e">
        <f>#REF!-E257</f>
        <v>#REF!</v>
      </c>
    </row>
    <row r="258" spans="1:7" ht="31.5">
      <c r="A258" s="30" t="s">
        <v>137</v>
      </c>
      <c r="B258" s="31"/>
      <c r="C258" s="32" t="s">
        <v>138</v>
      </c>
      <c r="D258" s="34">
        <v>94.941090000000003</v>
      </c>
      <c r="E258" s="33">
        <v>94941.09</v>
      </c>
      <c r="F258" s="35" t="e">
        <f t="shared" si="26"/>
        <v>#REF!</v>
      </c>
      <c r="G258" s="36" t="e">
        <f>#REF!-E258</f>
        <v>#REF!</v>
      </c>
    </row>
    <row r="259" spans="1:7" ht="70.5" customHeight="1">
      <c r="A259" s="40" t="s">
        <v>332</v>
      </c>
      <c r="B259" s="31"/>
      <c r="C259" s="32" t="s">
        <v>333</v>
      </c>
      <c r="D259" s="34">
        <v>78.161760000000001</v>
      </c>
      <c r="E259" s="33">
        <v>78161.759999999995</v>
      </c>
      <c r="F259" s="35" t="e">
        <f t="shared" si="26"/>
        <v>#REF!</v>
      </c>
      <c r="G259" s="36" t="e">
        <f>#REF!-E259</f>
        <v>#REF!</v>
      </c>
    </row>
    <row r="260" spans="1:7" ht="69" customHeight="1">
      <c r="A260" s="30" t="s">
        <v>152</v>
      </c>
      <c r="B260" s="31"/>
      <c r="C260" s="32" t="s">
        <v>153</v>
      </c>
      <c r="D260" s="34">
        <v>1.1000000000000001</v>
      </c>
      <c r="E260" s="33">
        <v>1100</v>
      </c>
      <c r="F260" s="35" t="e">
        <f t="shared" si="26"/>
        <v>#REF!</v>
      </c>
      <c r="G260" s="36" t="e">
        <f>#REF!-E260</f>
        <v>#REF!</v>
      </c>
    </row>
    <row r="261" spans="1:7" ht="60.75" customHeight="1" thickBot="1">
      <c r="A261" s="51" t="s">
        <v>334</v>
      </c>
      <c r="B261" s="52"/>
      <c r="C261" s="53" t="s">
        <v>335</v>
      </c>
      <c r="D261" s="55">
        <v>-173.10285000000002</v>
      </c>
      <c r="E261" s="54">
        <v>-173102.85</v>
      </c>
      <c r="F261" s="56" t="e">
        <f t="shared" si="26"/>
        <v>#REF!</v>
      </c>
      <c r="G261" s="57" t="e">
        <f>#REF!-E261</f>
        <v>#REF!</v>
      </c>
    </row>
    <row r="262" spans="1:7">
      <c r="C262" s="58"/>
    </row>
    <row r="263" spans="1:7">
      <c r="C263" s="58"/>
    </row>
    <row r="264" spans="1:7">
      <c r="C264" s="58"/>
    </row>
  </sheetData>
  <mergeCells count="10">
    <mergeCell ref="F8:F9"/>
    <mergeCell ref="G8:G9"/>
    <mergeCell ref="C1:D1"/>
    <mergeCell ref="C2:F2"/>
    <mergeCell ref="A4:G4"/>
    <mergeCell ref="A5:G5"/>
    <mergeCell ref="A8:A9"/>
    <mergeCell ref="B8:C8"/>
    <mergeCell ref="D8:D9"/>
    <mergeCell ref="E8:E9"/>
  </mergeCells>
  <pageMargins left="0.70866141732283472" right="0.70866141732283472" top="0.74803149606299213" bottom="0.74803149606299213" header="0.31496062992125984" footer="0.31496062992125984"/>
  <pageSetup paperSize="9" scale="68" fitToHeight="26" orientation="portrait" horizontalDpi="4294967295" verticalDpi="4294967295"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Мартынова</dc:creator>
  <cp:lastModifiedBy>Серебренников</cp:lastModifiedBy>
  <cp:lastPrinted>2018-04-19T08:07:23Z</cp:lastPrinted>
  <dcterms:created xsi:type="dcterms:W3CDTF">2018-04-19T08:04:04Z</dcterms:created>
  <dcterms:modified xsi:type="dcterms:W3CDTF">2018-05-30T07:49:27Z</dcterms:modified>
</cp:coreProperties>
</file>