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defaultThemeVersion="124226"/>
  <bookViews>
    <workbookView xWindow="2670" yWindow="3630" windowWidth="15000" windowHeight="10005"/>
  </bookViews>
  <sheets>
    <sheet name="Ведомственная" sheetId="4" r:id="rId1"/>
  </sheets>
  <definedNames>
    <definedName name="_xlnm.Print_Titles" localSheetId="0">Ведомственная!$8:$10</definedName>
    <definedName name="_xlnm.Print_Area" localSheetId="0">Ведомственная!$A$1:$N$1856</definedName>
  </definedNames>
  <calcPr calcId="125725" fullPrecision="0"/>
</workbook>
</file>

<file path=xl/calcChain.xml><?xml version="1.0" encoding="utf-8"?>
<calcChain xmlns="http://schemas.openxmlformats.org/spreadsheetml/2006/main">
  <c r="I1856" i="4"/>
  <c r="I1859" s="1"/>
  <c r="H1856"/>
  <c r="G1856"/>
  <c r="N1855"/>
  <c r="M1855"/>
  <c r="M1854" s="1"/>
  <c r="M1853" s="1"/>
  <c r="K1855"/>
  <c r="J1855"/>
  <c r="L1854"/>
  <c r="L1853" s="1"/>
  <c r="L1852" s="1"/>
  <c r="L1851" s="1"/>
  <c r="J1854"/>
  <c r="J1853"/>
  <c r="J1852"/>
  <c r="J1851"/>
  <c r="N1850"/>
  <c r="Q1850" s="1"/>
  <c r="M1850"/>
  <c r="M1849" s="1"/>
  <c r="M1848" s="1"/>
  <c r="M1847" s="1"/>
  <c r="K1850"/>
  <c r="K1849" s="1"/>
  <c r="R1849" s="1"/>
  <c r="J1850"/>
  <c r="L1849"/>
  <c r="L1848" s="1"/>
  <c r="L1847" s="1"/>
  <c r="L1846" s="1"/>
  <c r="J1849"/>
  <c r="K1848"/>
  <c r="K1847" s="1"/>
  <c r="R1847" s="1"/>
  <c r="J1848"/>
  <c r="J1847"/>
  <c r="J1846"/>
  <c r="R1845"/>
  <c r="N1845"/>
  <c r="Q1845" s="1"/>
  <c r="M1845"/>
  <c r="O1845" s="1"/>
  <c r="K1845"/>
  <c r="J1845"/>
  <c r="N1844"/>
  <c r="N1843" s="1"/>
  <c r="L1844"/>
  <c r="L1843" s="1"/>
  <c r="L1842" s="1"/>
  <c r="L1841" s="1"/>
  <c r="K1844"/>
  <c r="K1843" s="1"/>
  <c r="R1843" s="1"/>
  <c r="J1844"/>
  <c r="J1843"/>
  <c r="J1842"/>
  <c r="J1841"/>
  <c r="R1840"/>
  <c r="N1840"/>
  <c r="M1840"/>
  <c r="K1840"/>
  <c r="J1840"/>
  <c r="N1839"/>
  <c r="M1839"/>
  <c r="K1839"/>
  <c r="R1839" s="1"/>
  <c r="J1839"/>
  <c r="N1838"/>
  <c r="M1838"/>
  <c r="K1838"/>
  <c r="J1838"/>
  <c r="N1837"/>
  <c r="Q1837" s="1"/>
  <c r="M1837"/>
  <c r="K1837"/>
  <c r="R1837" s="1"/>
  <c r="J1837"/>
  <c r="L1836"/>
  <c r="L1835" s="1"/>
  <c r="L1834" s="1"/>
  <c r="L1833" s="1"/>
  <c r="I1836"/>
  <c r="H1836"/>
  <c r="G1836"/>
  <c r="J1835"/>
  <c r="J1834"/>
  <c r="J1833"/>
  <c r="N1832"/>
  <c r="Q1832" s="1"/>
  <c r="M1832"/>
  <c r="K1832"/>
  <c r="R1832" s="1"/>
  <c r="J1832"/>
  <c r="N1831"/>
  <c r="Q1831" s="1"/>
  <c r="M1831"/>
  <c r="K1831"/>
  <c r="R1831" s="1"/>
  <c r="J1831"/>
  <c r="N1830"/>
  <c r="O1830" s="1"/>
  <c r="M1830"/>
  <c r="K1830"/>
  <c r="R1830" s="1"/>
  <c r="J1830"/>
  <c r="R1829"/>
  <c r="N1829"/>
  <c r="M1829"/>
  <c r="K1829"/>
  <c r="J1829"/>
  <c r="L1828"/>
  <c r="I1828"/>
  <c r="J1828" s="1"/>
  <c r="H1828"/>
  <c r="G1828"/>
  <c r="L1827"/>
  <c r="J1827"/>
  <c r="L1826"/>
  <c r="L1825" s="1"/>
  <c r="J1826"/>
  <c r="J1825"/>
  <c r="N1824"/>
  <c r="Q1824" s="1"/>
  <c r="M1824"/>
  <c r="K1824"/>
  <c r="J1824"/>
  <c r="N1823"/>
  <c r="O1823" s="1"/>
  <c r="M1823"/>
  <c r="M1822" s="1"/>
  <c r="M1821" s="1"/>
  <c r="M1820" s="1"/>
  <c r="K1823"/>
  <c r="R1823" s="1"/>
  <c r="J1823"/>
  <c r="L1822"/>
  <c r="L1821" s="1"/>
  <c r="L1820" s="1"/>
  <c r="I1822"/>
  <c r="J1822" s="1"/>
  <c r="H1822"/>
  <c r="G1822"/>
  <c r="J1821"/>
  <c r="J1820"/>
  <c r="N1819"/>
  <c r="Q1819" s="1"/>
  <c r="M1819"/>
  <c r="K1819"/>
  <c r="R1819" s="1"/>
  <c r="J1819"/>
  <c r="N1818"/>
  <c r="Q1818" s="1"/>
  <c r="M1818"/>
  <c r="K1818"/>
  <c r="R1818" s="1"/>
  <c r="J1818"/>
  <c r="N1817"/>
  <c r="O1817" s="1"/>
  <c r="M1817"/>
  <c r="K1817"/>
  <c r="J1817"/>
  <c r="N1816"/>
  <c r="M1816"/>
  <c r="K1816"/>
  <c r="R1816" s="1"/>
  <c r="J1816"/>
  <c r="N1815"/>
  <c r="O1815" s="1"/>
  <c r="M1815"/>
  <c r="K1815"/>
  <c r="R1815" s="1"/>
  <c r="J1815"/>
  <c r="R1814"/>
  <c r="N1814"/>
  <c r="M1814"/>
  <c r="K1814"/>
  <c r="J1814"/>
  <c r="N1813"/>
  <c r="M1813"/>
  <c r="K1813"/>
  <c r="R1813" s="1"/>
  <c r="J1813"/>
  <c r="L1812"/>
  <c r="L1811" s="1"/>
  <c r="L1810" s="1"/>
  <c r="I1812"/>
  <c r="J1812" s="1"/>
  <c r="H1812"/>
  <c r="G1812"/>
  <c r="J1811"/>
  <c r="J1810"/>
  <c r="J1809"/>
  <c r="Q1808"/>
  <c r="N1808"/>
  <c r="N1807" s="1"/>
  <c r="M1808"/>
  <c r="M1807" s="1"/>
  <c r="K1808"/>
  <c r="R1808" s="1"/>
  <c r="J1808"/>
  <c r="L1807"/>
  <c r="J1807"/>
  <c r="N1806"/>
  <c r="O1806" s="1"/>
  <c r="M1806"/>
  <c r="K1806"/>
  <c r="K1805" s="1"/>
  <c r="R1805" s="1"/>
  <c r="J1806"/>
  <c r="N1805"/>
  <c r="M1805"/>
  <c r="L1805"/>
  <c r="J1805"/>
  <c r="N1804"/>
  <c r="N1803" s="1"/>
  <c r="M1804"/>
  <c r="M1803" s="1"/>
  <c r="K1804"/>
  <c r="K1803" s="1"/>
  <c r="R1803" s="1"/>
  <c r="J1804"/>
  <c r="L1803"/>
  <c r="J1803"/>
  <c r="Q1802"/>
  <c r="N1802"/>
  <c r="M1802"/>
  <c r="K1802"/>
  <c r="R1802" s="1"/>
  <c r="J1802"/>
  <c r="N1801"/>
  <c r="M1801"/>
  <c r="K1801"/>
  <c r="R1801" s="1"/>
  <c r="J1801"/>
  <c r="N1800"/>
  <c r="Q1800" s="1"/>
  <c r="M1800"/>
  <c r="O1800" s="1"/>
  <c r="K1800"/>
  <c r="R1800" s="1"/>
  <c r="J1800"/>
  <c r="N1799"/>
  <c r="Q1799" s="1"/>
  <c r="M1799"/>
  <c r="K1799"/>
  <c r="J1799"/>
  <c r="L1798"/>
  <c r="J1798"/>
  <c r="N1797"/>
  <c r="Q1797" s="1"/>
  <c r="M1797"/>
  <c r="K1797"/>
  <c r="K1796" s="1"/>
  <c r="R1796" s="1"/>
  <c r="J1797"/>
  <c r="N1796"/>
  <c r="L1796"/>
  <c r="J1796"/>
  <c r="J1795"/>
  <c r="J1794"/>
  <c r="N1793"/>
  <c r="N1792" s="1"/>
  <c r="M1793"/>
  <c r="M1792" s="1"/>
  <c r="K1793"/>
  <c r="K1792" s="1"/>
  <c r="R1792" s="1"/>
  <c r="J1793"/>
  <c r="L1792"/>
  <c r="J1792"/>
  <c r="Q1791"/>
  <c r="N1791"/>
  <c r="N1790" s="1"/>
  <c r="M1791"/>
  <c r="K1791"/>
  <c r="J1791"/>
  <c r="L1790"/>
  <c r="J1790"/>
  <c r="N1789"/>
  <c r="M1789"/>
  <c r="K1789"/>
  <c r="R1789" s="1"/>
  <c r="J1789"/>
  <c r="N1788"/>
  <c r="Q1788" s="1"/>
  <c r="M1788"/>
  <c r="K1788"/>
  <c r="R1788" s="1"/>
  <c r="J1788"/>
  <c r="N1787"/>
  <c r="Q1787" s="1"/>
  <c r="M1787"/>
  <c r="O1787" s="1"/>
  <c r="K1787"/>
  <c r="R1787" s="1"/>
  <c r="J1787"/>
  <c r="N1786"/>
  <c r="Q1786" s="1"/>
  <c r="M1786"/>
  <c r="K1786"/>
  <c r="R1786" s="1"/>
  <c r="J1786"/>
  <c r="R1785"/>
  <c r="N1785"/>
  <c r="Q1785" s="1"/>
  <c r="M1785"/>
  <c r="O1785" s="1"/>
  <c r="K1785"/>
  <c r="J1785"/>
  <c r="N1784"/>
  <c r="M1784"/>
  <c r="K1784"/>
  <c r="J1784"/>
  <c r="L1783"/>
  <c r="I1783"/>
  <c r="H1783"/>
  <c r="G1783"/>
  <c r="Q1782"/>
  <c r="N1782"/>
  <c r="M1782"/>
  <c r="M1781" s="1"/>
  <c r="K1782"/>
  <c r="K1781" s="1"/>
  <c r="R1781" s="1"/>
  <c r="J1782"/>
  <c r="L1781"/>
  <c r="J1781"/>
  <c r="J1780"/>
  <c r="J1779"/>
  <c r="J1778"/>
  <c r="N1777"/>
  <c r="Q1777" s="1"/>
  <c r="M1777"/>
  <c r="K1777"/>
  <c r="R1777" s="1"/>
  <c r="J1777"/>
  <c r="N1776"/>
  <c r="O1776" s="1"/>
  <c r="M1776"/>
  <c r="K1776"/>
  <c r="R1776" s="1"/>
  <c r="J1776"/>
  <c r="N1775"/>
  <c r="M1775"/>
  <c r="K1775"/>
  <c r="R1775" s="1"/>
  <c r="J1775"/>
  <c r="N1774"/>
  <c r="Q1774" s="1"/>
  <c r="M1774"/>
  <c r="K1774"/>
  <c r="R1774" s="1"/>
  <c r="J1774"/>
  <c r="N1773"/>
  <c r="M1773"/>
  <c r="K1773"/>
  <c r="R1773" s="1"/>
  <c r="J1773"/>
  <c r="N1772"/>
  <c r="Q1772" s="1"/>
  <c r="M1772"/>
  <c r="K1772"/>
  <c r="R1772" s="1"/>
  <c r="J1772"/>
  <c r="L1771"/>
  <c r="L1770" s="1"/>
  <c r="L1769" s="1"/>
  <c r="L1768" s="1"/>
  <c r="I1771"/>
  <c r="H1771"/>
  <c r="G1771"/>
  <c r="J1770"/>
  <c r="J1769"/>
  <c r="J1768"/>
  <c r="N1767"/>
  <c r="O1767" s="1"/>
  <c r="M1767"/>
  <c r="K1767"/>
  <c r="R1767" s="1"/>
  <c r="J1767"/>
  <c r="Q1766"/>
  <c r="N1766"/>
  <c r="M1766"/>
  <c r="K1766"/>
  <c r="J1766"/>
  <c r="L1765"/>
  <c r="J1765"/>
  <c r="L1764"/>
  <c r="L1763" s="1"/>
  <c r="J1764"/>
  <c r="J1763"/>
  <c r="N1762"/>
  <c r="M1762"/>
  <c r="K1762"/>
  <c r="R1762" s="1"/>
  <c r="J1762"/>
  <c r="N1761"/>
  <c r="O1761" s="1"/>
  <c r="M1761"/>
  <c r="K1761"/>
  <c r="R1761" s="1"/>
  <c r="J1761"/>
  <c r="L1760"/>
  <c r="J1760"/>
  <c r="R1759"/>
  <c r="N1759"/>
  <c r="M1759"/>
  <c r="K1759"/>
  <c r="J1759"/>
  <c r="N1758"/>
  <c r="M1758"/>
  <c r="K1758"/>
  <c r="R1758" s="1"/>
  <c r="J1758"/>
  <c r="N1757"/>
  <c r="M1757"/>
  <c r="K1757"/>
  <c r="R1757" s="1"/>
  <c r="J1757"/>
  <c r="Q1756"/>
  <c r="N1756"/>
  <c r="N1755" s="1"/>
  <c r="M1756"/>
  <c r="M1755" s="1"/>
  <c r="K1756"/>
  <c r="R1756" s="1"/>
  <c r="J1756"/>
  <c r="L1755"/>
  <c r="J1755"/>
  <c r="N1754"/>
  <c r="N1753" s="1"/>
  <c r="Q1753" s="1"/>
  <c r="M1754"/>
  <c r="M1753" s="1"/>
  <c r="K1754"/>
  <c r="J1754"/>
  <c r="L1753"/>
  <c r="J1753"/>
  <c r="N1752"/>
  <c r="Q1752" s="1"/>
  <c r="M1752"/>
  <c r="K1752"/>
  <c r="K1751" s="1"/>
  <c r="R1751" s="1"/>
  <c r="J1752"/>
  <c r="N1751"/>
  <c r="M1751"/>
  <c r="L1751"/>
  <c r="J1751"/>
  <c r="N1750"/>
  <c r="Q1750" s="1"/>
  <c r="M1750"/>
  <c r="K1750"/>
  <c r="J1750"/>
  <c r="N1749"/>
  <c r="Q1749" s="1"/>
  <c r="M1749"/>
  <c r="M1748" s="1"/>
  <c r="K1749"/>
  <c r="R1749" s="1"/>
  <c r="J1749"/>
  <c r="L1748"/>
  <c r="J1748"/>
  <c r="N1747"/>
  <c r="M1747"/>
  <c r="K1747"/>
  <c r="R1747" s="1"/>
  <c r="J1747"/>
  <c r="R1746"/>
  <c r="N1746"/>
  <c r="M1746"/>
  <c r="K1746"/>
  <c r="J1746"/>
  <c r="N1745"/>
  <c r="Q1745" s="1"/>
  <c r="M1745"/>
  <c r="O1745" s="1"/>
  <c r="K1745"/>
  <c r="R1745" s="1"/>
  <c r="J1745"/>
  <c r="N1744"/>
  <c r="Q1744" s="1"/>
  <c r="M1744"/>
  <c r="K1744"/>
  <c r="R1744" s="1"/>
  <c r="J1744"/>
  <c r="N1743"/>
  <c r="Q1743" s="1"/>
  <c r="M1743"/>
  <c r="K1743"/>
  <c r="R1743" s="1"/>
  <c r="J1743"/>
  <c r="N1742"/>
  <c r="O1742" s="1"/>
  <c r="M1742"/>
  <c r="K1742"/>
  <c r="R1742" s="1"/>
  <c r="J1742"/>
  <c r="R1741"/>
  <c r="N1741"/>
  <c r="M1741"/>
  <c r="K1741"/>
  <c r="J1741"/>
  <c r="L1740"/>
  <c r="I1740"/>
  <c r="H1740"/>
  <c r="G1740"/>
  <c r="N1739"/>
  <c r="M1739"/>
  <c r="K1739"/>
  <c r="R1739" s="1"/>
  <c r="J1739"/>
  <c r="L1738"/>
  <c r="J1738"/>
  <c r="N1737"/>
  <c r="Q1737" s="1"/>
  <c r="M1737"/>
  <c r="K1737"/>
  <c r="R1737" s="1"/>
  <c r="J1737"/>
  <c r="R1736"/>
  <c r="N1736"/>
  <c r="Q1736" s="1"/>
  <c r="M1736"/>
  <c r="O1736" s="1"/>
  <c r="K1736"/>
  <c r="J1736"/>
  <c r="N1735"/>
  <c r="M1735"/>
  <c r="K1735"/>
  <c r="J1735"/>
  <c r="L1734"/>
  <c r="J1734"/>
  <c r="N1733"/>
  <c r="Q1733" s="1"/>
  <c r="M1733"/>
  <c r="K1733"/>
  <c r="R1733" s="1"/>
  <c r="J1733"/>
  <c r="N1732"/>
  <c r="Q1732" s="1"/>
  <c r="M1732"/>
  <c r="K1732"/>
  <c r="K1731" s="1"/>
  <c r="R1731" s="1"/>
  <c r="J1732"/>
  <c r="L1731"/>
  <c r="J1731"/>
  <c r="N1730"/>
  <c r="O1730" s="1"/>
  <c r="M1730"/>
  <c r="M1729" s="1"/>
  <c r="K1730"/>
  <c r="K1729" s="1"/>
  <c r="R1729" s="1"/>
  <c r="J1730"/>
  <c r="L1729"/>
  <c r="J1729"/>
  <c r="J1728"/>
  <c r="J1727"/>
  <c r="J1726"/>
  <c r="N1725"/>
  <c r="Q1725" s="1"/>
  <c r="M1725"/>
  <c r="K1725"/>
  <c r="R1725" s="1"/>
  <c r="J1725"/>
  <c r="Q1724"/>
  <c r="N1724"/>
  <c r="M1724"/>
  <c r="K1724"/>
  <c r="R1724" s="1"/>
  <c r="J1724"/>
  <c r="N1723"/>
  <c r="M1723"/>
  <c r="K1723"/>
  <c r="J1723"/>
  <c r="L1722"/>
  <c r="L1721" s="1"/>
  <c r="J1722"/>
  <c r="J1721"/>
  <c r="N1720"/>
  <c r="N1719" s="1"/>
  <c r="M1720"/>
  <c r="K1720"/>
  <c r="K1719" s="1"/>
  <c r="R1719" s="1"/>
  <c r="J1720"/>
  <c r="M1719"/>
  <c r="L1719"/>
  <c r="L1718" s="1"/>
  <c r="J1719"/>
  <c r="J1718"/>
  <c r="J1717"/>
  <c r="N1716"/>
  <c r="Q1716" s="1"/>
  <c r="M1716"/>
  <c r="K1716"/>
  <c r="K1715" s="1"/>
  <c r="R1715" s="1"/>
  <c r="J1716"/>
  <c r="N1715"/>
  <c r="L1715"/>
  <c r="L1714" s="1"/>
  <c r="L1713" s="1"/>
  <c r="J1715"/>
  <c r="J1714"/>
  <c r="J1713"/>
  <c r="R1712"/>
  <c r="N1712"/>
  <c r="N1711" s="1"/>
  <c r="M1712"/>
  <c r="M1711" s="1"/>
  <c r="K1712"/>
  <c r="K1711" s="1"/>
  <c r="R1711" s="1"/>
  <c r="J1712"/>
  <c r="L1711"/>
  <c r="J1711"/>
  <c r="N1710"/>
  <c r="Q1710" s="1"/>
  <c r="M1710"/>
  <c r="K1710"/>
  <c r="R1710" s="1"/>
  <c r="J1710"/>
  <c r="Q1709"/>
  <c r="N1709"/>
  <c r="N1708" s="1"/>
  <c r="Q1708" s="1"/>
  <c r="M1709"/>
  <c r="L1709"/>
  <c r="K1709"/>
  <c r="R1709" s="1"/>
  <c r="L1708"/>
  <c r="J1708"/>
  <c r="N1707"/>
  <c r="M1707"/>
  <c r="L1707"/>
  <c r="L1706" s="1"/>
  <c r="K1707"/>
  <c r="Q1705"/>
  <c r="N1705"/>
  <c r="N1704" s="1"/>
  <c r="M1705"/>
  <c r="M1704" s="1"/>
  <c r="K1705"/>
  <c r="K1704" s="1"/>
  <c r="R1704" s="1"/>
  <c r="J1705"/>
  <c r="L1704"/>
  <c r="J1704"/>
  <c r="N1703"/>
  <c r="Q1703" s="1"/>
  <c r="M1703"/>
  <c r="K1703"/>
  <c r="R1703" s="1"/>
  <c r="J1703"/>
  <c r="N1702"/>
  <c r="Q1702" s="1"/>
  <c r="M1702"/>
  <c r="K1702"/>
  <c r="R1702" s="1"/>
  <c r="J1702"/>
  <c r="N1701"/>
  <c r="O1701" s="1"/>
  <c r="M1701"/>
  <c r="K1701"/>
  <c r="R1701" s="1"/>
  <c r="J1701"/>
  <c r="N1700"/>
  <c r="N1698" s="1"/>
  <c r="M1700"/>
  <c r="K1700"/>
  <c r="R1700" s="1"/>
  <c r="J1700"/>
  <c r="Q1699"/>
  <c r="N1699"/>
  <c r="M1699"/>
  <c r="K1699"/>
  <c r="R1699" s="1"/>
  <c r="J1699"/>
  <c r="L1698"/>
  <c r="J1698"/>
  <c r="Q1697"/>
  <c r="N1697"/>
  <c r="M1697"/>
  <c r="K1697"/>
  <c r="R1697" s="1"/>
  <c r="J1697"/>
  <c r="N1696"/>
  <c r="Q1696" s="1"/>
  <c r="M1696"/>
  <c r="K1696"/>
  <c r="R1696" s="1"/>
  <c r="J1696"/>
  <c r="N1695"/>
  <c r="Q1695" s="1"/>
  <c r="M1695"/>
  <c r="K1695"/>
  <c r="R1695" s="1"/>
  <c r="J1695"/>
  <c r="Q1694"/>
  <c r="N1694"/>
  <c r="M1694"/>
  <c r="K1694"/>
  <c r="R1694" s="1"/>
  <c r="J1694"/>
  <c r="N1693"/>
  <c r="Q1693" s="1"/>
  <c r="M1693"/>
  <c r="K1693"/>
  <c r="J1693"/>
  <c r="N1692"/>
  <c r="O1692" s="1"/>
  <c r="M1692"/>
  <c r="K1692"/>
  <c r="R1692" s="1"/>
  <c r="J1692"/>
  <c r="R1691"/>
  <c r="N1691"/>
  <c r="Q1691" s="1"/>
  <c r="M1691"/>
  <c r="K1691"/>
  <c r="J1691"/>
  <c r="L1690"/>
  <c r="J1690"/>
  <c r="N1689"/>
  <c r="M1689"/>
  <c r="K1689"/>
  <c r="R1689" s="1"/>
  <c r="J1689"/>
  <c r="N1688"/>
  <c r="O1688" s="1"/>
  <c r="M1688"/>
  <c r="K1688"/>
  <c r="R1688" s="1"/>
  <c r="J1688"/>
  <c r="N1687"/>
  <c r="M1687"/>
  <c r="K1687"/>
  <c r="R1687" s="1"/>
  <c r="J1687"/>
  <c r="N1686"/>
  <c r="M1686"/>
  <c r="K1686"/>
  <c r="R1686" s="1"/>
  <c r="J1686"/>
  <c r="N1685"/>
  <c r="Q1685" s="1"/>
  <c r="M1685"/>
  <c r="K1685"/>
  <c r="R1685" s="1"/>
  <c r="J1685"/>
  <c r="N1684"/>
  <c r="O1684" s="1"/>
  <c r="M1684"/>
  <c r="K1684"/>
  <c r="R1684" s="1"/>
  <c r="J1684"/>
  <c r="L1683"/>
  <c r="I1683"/>
  <c r="H1683"/>
  <c r="J1683" s="1"/>
  <c r="G1683"/>
  <c r="J1682"/>
  <c r="J1681"/>
  <c r="J1680"/>
  <c r="N1679"/>
  <c r="Q1679" s="1"/>
  <c r="M1679"/>
  <c r="L1679"/>
  <c r="K1679"/>
  <c r="R1679" s="1"/>
  <c r="N1678"/>
  <c r="N1677" s="1"/>
  <c r="M1678"/>
  <c r="L1678"/>
  <c r="K1678"/>
  <c r="J1678"/>
  <c r="J1677"/>
  <c r="J1676"/>
  <c r="J1675"/>
  <c r="R1674"/>
  <c r="N1674"/>
  <c r="N1673" s="1"/>
  <c r="Q1673" s="1"/>
  <c r="M1674"/>
  <c r="K1674"/>
  <c r="K1673" s="1"/>
  <c r="R1673" s="1"/>
  <c r="J1674"/>
  <c r="L1673"/>
  <c r="J1673"/>
  <c r="N1672"/>
  <c r="Q1672" s="1"/>
  <c r="M1672"/>
  <c r="K1672"/>
  <c r="R1672" s="1"/>
  <c r="J1672"/>
  <c r="Q1671"/>
  <c r="N1671"/>
  <c r="M1671"/>
  <c r="O1671" s="1"/>
  <c r="K1671"/>
  <c r="R1671" s="1"/>
  <c r="J1671"/>
  <c r="N1670"/>
  <c r="Q1670" s="1"/>
  <c r="M1670"/>
  <c r="K1670"/>
  <c r="R1670" s="1"/>
  <c r="J1670"/>
  <c r="N1669"/>
  <c r="Q1669" s="1"/>
  <c r="M1669"/>
  <c r="K1669"/>
  <c r="R1669" s="1"/>
  <c r="J1669"/>
  <c r="N1668"/>
  <c r="O1668" s="1"/>
  <c r="M1668"/>
  <c r="K1668"/>
  <c r="R1668" s="1"/>
  <c r="J1668"/>
  <c r="N1667"/>
  <c r="M1667"/>
  <c r="K1667"/>
  <c r="R1667" s="1"/>
  <c r="J1667"/>
  <c r="L1666"/>
  <c r="I1666"/>
  <c r="J1666" s="1"/>
  <c r="H1666"/>
  <c r="G1666"/>
  <c r="J1665"/>
  <c r="J1664"/>
  <c r="J1663"/>
  <c r="N1662"/>
  <c r="O1662" s="1"/>
  <c r="M1662"/>
  <c r="K1662"/>
  <c r="R1662" s="1"/>
  <c r="J1662"/>
  <c r="R1661"/>
  <c r="N1661"/>
  <c r="M1661"/>
  <c r="M1660" s="1"/>
  <c r="K1661"/>
  <c r="J1661"/>
  <c r="L1660"/>
  <c r="L1659" s="1"/>
  <c r="L1658" s="1"/>
  <c r="J1660"/>
  <c r="J1659"/>
  <c r="J1658"/>
  <c r="Q1657"/>
  <c r="N1657"/>
  <c r="N1656" s="1"/>
  <c r="M1657"/>
  <c r="K1657"/>
  <c r="K1656" s="1"/>
  <c r="R1656" s="1"/>
  <c r="J1657"/>
  <c r="L1656"/>
  <c r="J1656"/>
  <c r="N1655"/>
  <c r="M1655"/>
  <c r="K1655"/>
  <c r="R1655" s="1"/>
  <c r="J1655"/>
  <c r="N1654"/>
  <c r="O1654" s="1"/>
  <c r="M1654"/>
  <c r="K1654"/>
  <c r="R1654" s="1"/>
  <c r="J1654"/>
  <c r="N1653"/>
  <c r="O1653" s="1"/>
  <c r="M1653"/>
  <c r="K1653"/>
  <c r="R1653" s="1"/>
  <c r="J1653"/>
  <c r="N1652"/>
  <c r="M1652"/>
  <c r="K1652"/>
  <c r="R1652" s="1"/>
  <c r="J1652"/>
  <c r="R1651"/>
  <c r="N1651"/>
  <c r="M1651"/>
  <c r="K1651"/>
  <c r="J1651"/>
  <c r="L1650"/>
  <c r="I1650"/>
  <c r="J1650" s="1"/>
  <c r="H1650"/>
  <c r="G1650"/>
  <c r="J1649"/>
  <c r="N1648"/>
  <c r="Q1648" s="1"/>
  <c r="M1648"/>
  <c r="O1648" s="1"/>
  <c r="K1648"/>
  <c r="R1648" s="1"/>
  <c r="J1648"/>
  <c r="N1647"/>
  <c r="N1646" s="1"/>
  <c r="M1647"/>
  <c r="K1647"/>
  <c r="J1647"/>
  <c r="L1646"/>
  <c r="J1646"/>
  <c r="N1645"/>
  <c r="M1645"/>
  <c r="K1645"/>
  <c r="R1645" s="1"/>
  <c r="J1645"/>
  <c r="Q1644"/>
  <c r="N1644"/>
  <c r="M1644"/>
  <c r="K1644"/>
  <c r="R1644" s="1"/>
  <c r="J1644"/>
  <c r="L1643"/>
  <c r="L1642" s="1"/>
  <c r="K1643"/>
  <c r="J1643"/>
  <c r="J1642"/>
  <c r="N1641"/>
  <c r="M1641"/>
  <c r="K1641"/>
  <c r="K1640" s="1"/>
  <c r="J1641"/>
  <c r="N1640"/>
  <c r="Q1640" s="1"/>
  <c r="L1640"/>
  <c r="J1640"/>
  <c r="L1639"/>
  <c r="J1639"/>
  <c r="J1638"/>
  <c r="N1637"/>
  <c r="Q1637" s="1"/>
  <c r="M1637"/>
  <c r="L1637"/>
  <c r="K1637"/>
  <c r="R1637" s="1"/>
  <c r="N1636"/>
  <c r="Q1636" s="1"/>
  <c r="M1636"/>
  <c r="L1636"/>
  <c r="K1636"/>
  <c r="R1636" s="1"/>
  <c r="N1635"/>
  <c r="Q1635" s="1"/>
  <c r="M1635"/>
  <c r="L1635"/>
  <c r="K1635"/>
  <c r="R1635" s="1"/>
  <c r="N1634"/>
  <c r="Q1634" s="1"/>
  <c r="M1634"/>
  <c r="L1634"/>
  <c r="K1634"/>
  <c r="R1634" s="1"/>
  <c r="N1633"/>
  <c r="M1633"/>
  <c r="L1633"/>
  <c r="K1633"/>
  <c r="N1631"/>
  <c r="Q1631" s="1"/>
  <c r="M1631"/>
  <c r="K1631"/>
  <c r="J1631"/>
  <c r="N1630"/>
  <c r="Q1630" s="1"/>
  <c r="L1630"/>
  <c r="J1630"/>
  <c r="N1629"/>
  <c r="M1629"/>
  <c r="M1628" s="1"/>
  <c r="K1629"/>
  <c r="J1629"/>
  <c r="N1628"/>
  <c r="Q1628" s="1"/>
  <c r="L1628"/>
  <c r="J1628"/>
  <c r="N1627"/>
  <c r="Q1627" s="1"/>
  <c r="M1627"/>
  <c r="K1627"/>
  <c r="R1627" s="1"/>
  <c r="J1627"/>
  <c r="N1626"/>
  <c r="M1626"/>
  <c r="K1626"/>
  <c r="R1626" s="1"/>
  <c r="J1626"/>
  <c r="N1625"/>
  <c r="O1625" s="1"/>
  <c r="M1625"/>
  <c r="K1625"/>
  <c r="R1625" s="1"/>
  <c r="J1625"/>
  <c r="R1624"/>
  <c r="N1624"/>
  <c r="Q1624" s="1"/>
  <c r="M1624"/>
  <c r="K1624"/>
  <c r="J1624"/>
  <c r="N1623"/>
  <c r="O1623" s="1"/>
  <c r="M1623"/>
  <c r="K1623"/>
  <c r="K1622" s="1"/>
  <c r="R1622" s="1"/>
  <c r="J1623"/>
  <c r="L1622"/>
  <c r="J1622"/>
  <c r="N1621"/>
  <c r="O1621" s="1"/>
  <c r="M1621"/>
  <c r="K1621"/>
  <c r="R1621" s="1"/>
  <c r="J1621"/>
  <c r="R1620"/>
  <c r="N1620"/>
  <c r="M1620"/>
  <c r="K1620"/>
  <c r="J1620"/>
  <c r="N1619"/>
  <c r="M1619"/>
  <c r="K1619"/>
  <c r="R1619" s="1"/>
  <c r="J1619"/>
  <c r="N1618"/>
  <c r="M1618"/>
  <c r="K1618"/>
  <c r="R1618" s="1"/>
  <c r="J1618"/>
  <c r="N1617"/>
  <c r="O1617" s="1"/>
  <c r="M1617"/>
  <c r="K1617"/>
  <c r="R1617" s="1"/>
  <c r="J1617"/>
  <c r="L1616"/>
  <c r="J1616"/>
  <c r="N1615"/>
  <c r="M1615"/>
  <c r="K1615"/>
  <c r="R1615" s="1"/>
  <c r="J1615"/>
  <c r="L1614"/>
  <c r="J1614"/>
  <c r="J1613"/>
  <c r="N1612"/>
  <c r="N1611" s="1"/>
  <c r="Q1611" s="1"/>
  <c r="M1612"/>
  <c r="L1612"/>
  <c r="L1611" s="1"/>
  <c r="K1612"/>
  <c r="R1612" s="1"/>
  <c r="M1611"/>
  <c r="N1610"/>
  <c r="Q1610" s="1"/>
  <c r="M1610"/>
  <c r="O1610" s="1"/>
  <c r="K1610"/>
  <c r="R1610" s="1"/>
  <c r="J1610"/>
  <c r="N1609"/>
  <c r="Q1609" s="1"/>
  <c r="M1609"/>
  <c r="O1609" s="1"/>
  <c r="L1609"/>
  <c r="K1609"/>
  <c r="R1609" s="1"/>
  <c r="J1609"/>
  <c r="N1608"/>
  <c r="N1607" s="1"/>
  <c r="M1608"/>
  <c r="K1608"/>
  <c r="R1608" s="1"/>
  <c r="J1608"/>
  <c r="L1607"/>
  <c r="J1607"/>
  <c r="N1606"/>
  <c r="N1605" s="1"/>
  <c r="M1606"/>
  <c r="M1605" s="1"/>
  <c r="K1606"/>
  <c r="R1606" s="1"/>
  <c r="J1606"/>
  <c r="L1605"/>
  <c r="J1605"/>
  <c r="N1604"/>
  <c r="N1603" s="1"/>
  <c r="M1604"/>
  <c r="K1604"/>
  <c r="J1604"/>
  <c r="L1603"/>
  <c r="J1603"/>
  <c r="J1602"/>
  <c r="J1601"/>
  <c r="N1600"/>
  <c r="M1600"/>
  <c r="K1600"/>
  <c r="R1600" s="1"/>
  <c r="J1600"/>
  <c r="N1599"/>
  <c r="Q1599" s="1"/>
  <c r="M1599"/>
  <c r="K1599"/>
  <c r="J1599"/>
  <c r="L1598"/>
  <c r="J1598"/>
  <c r="L1597"/>
  <c r="L1596" s="1"/>
  <c r="J1597"/>
  <c r="J1596"/>
  <c r="J1595"/>
  <c r="N1594"/>
  <c r="M1594"/>
  <c r="M1593" s="1"/>
  <c r="M1592" s="1"/>
  <c r="K1594"/>
  <c r="R1594" s="1"/>
  <c r="J1594"/>
  <c r="N1593"/>
  <c r="Q1593" s="1"/>
  <c r="L1593"/>
  <c r="L1592" s="1"/>
  <c r="L1591" s="1"/>
  <c r="K1593"/>
  <c r="K1592" s="1"/>
  <c r="J1593"/>
  <c r="J1592"/>
  <c r="J1591"/>
  <c r="N1590"/>
  <c r="N1589" s="1"/>
  <c r="M1590"/>
  <c r="M1589" s="1"/>
  <c r="M1588" s="1"/>
  <c r="K1590"/>
  <c r="J1590"/>
  <c r="L1589"/>
  <c r="L1588" s="1"/>
  <c r="L1587" s="1"/>
  <c r="J1589"/>
  <c r="J1588"/>
  <c r="J1587"/>
  <c r="N1586"/>
  <c r="Q1586" s="1"/>
  <c r="M1586"/>
  <c r="K1586"/>
  <c r="J1586"/>
  <c r="N1585"/>
  <c r="O1585" s="1"/>
  <c r="M1585"/>
  <c r="K1585"/>
  <c r="R1585" s="1"/>
  <c r="J1585"/>
  <c r="M1584"/>
  <c r="L1584"/>
  <c r="L1583" s="1"/>
  <c r="L1582" s="1"/>
  <c r="I1584"/>
  <c r="H1584"/>
  <c r="G1584"/>
  <c r="J1583"/>
  <c r="J1582"/>
  <c r="N1581"/>
  <c r="N1580" s="1"/>
  <c r="M1581"/>
  <c r="K1581"/>
  <c r="J1581"/>
  <c r="L1580"/>
  <c r="L1579" s="1"/>
  <c r="J1580"/>
  <c r="J1579"/>
  <c r="N1578"/>
  <c r="Q1578" s="1"/>
  <c r="M1578"/>
  <c r="O1578" s="1"/>
  <c r="K1578"/>
  <c r="R1578" s="1"/>
  <c r="J1578"/>
  <c r="N1577"/>
  <c r="Q1577" s="1"/>
  <c r="M1577"/>
  <c r="K1577"/>
  <c r="R1577" s="1"/>
  <c r="J1577"/>
  <c r="N1576"/>
  <c r="M1576"/>
  <c r="K1576"/>
  <c r="R1576" s="1"/>
  <c r="J1576"/>
  <c r="N1575"/>
  <c r="Q1575" s="1"/>
  <c r="M1575"/>
  <c r="K1575"/>
  <c r="K1574" s="1"/>
  <c r="K1573" s="1"/>
  <c r="R1573" s="1"/>
  <c r="J1575"/>
  <c r="L1574"/>
  <c r="L1573" s="1"/>
  <c r="I1574"/>
  <c r="H1574"/>
  <c r="G1574"/>
  <c r="J1573"/>
  <c r="N1572"/>
  <c r="M1572"/>
  <c r="K1572"/>
  <c r="R1572" s="1"/>
  <c r="J1572"/>
  <c r="N1571"/>
  <c r="Q1571" s="1"/>
  <c r="M1571"/>
  <c r="K1571"/>
  <c r="R1571" s="1"/>
  <c r="J1571"/>
  <c r="N1570"/>
  <c r="M1570"/>
  <c r="K1570"/>
  <c r="R1570" s="1"/>
  <c r="J1570"/>
  <c r="N1569"/>
  <c r="M1569"/>
  <c r="K1569"/>
  <c r="R1569" s="1"/>
  <c r="J1569"/>
  <c r="N1568"/>
  <c r="O1568" s="1"/>
  <c r="M1568"/>
  <c r="K1568"/>
  <c r="R1568" s="1"/>
  <c r="J1568"/>
  <c r="L1567"/>
  <c r="I1567"/>
  <c r="H1567"/>
  <c r="G1567"/>
  <c r="N1566"/>
  <c r="O1566" s="1"/>
  <c r="M1566"/>
  <c r="K1566"/>
  <c r="J1566"/>
  <c r="Q1565"/>
  <c r="N1565"/>
  <c r="M1565"/>
  <c r="O1565" s="1"/>
  <c r="K1565"/>
  <c r="R1565" s="1"/>
  <c r="J1565"/>
  <c r="L1564"/>
  <c r="I1564"/>
  <c r="H1564"/>
  <c r="G1564"/>
  <c r="J1563"/>
  <c r="R1562"/>
  <c r="N1562"/>
  <c r="Q1562" s="1"/>
  <c r="M1562"/>
  <c r="O1562" s="1"/>
  <c r="K1562"/>
  <c r="J1562"/>
  <c r="N1561"/>
  <c r="Q1561" s="1"/>
  <c r="M1561"/>
  <c r="K1561"/>
  <c r="R1561" s="1"/>
  <c r="J1561"/>
  <c r="N1560"/>
  <c r="Q1560" s="1"/>
  <c r="M1560"/>
  <c r="K1560"/>
  <c r="J1560"/>
  <c r="N1559"/>
  <c r="M1559"/>
  <c r="K1559"/>
  <c r="R1559" s="1"/>
  <c r="J1559"/>
  <c r="L1558"/>
  <c r="I1558"/>
  <c r="J1558" s="1"/>
  <c r="H1558"/>
  <c r="G1558"/>
  <c r="N1557"/>
  <c r="O1557" s="1"/>
  <c r="M1557"/>
  <c r="K1557"/>
  <c r="R1557" s="1"/>
  <c r="J1557"/>
  <c r="N1556"/>
  <c r="Q1556" s="1"/>
  <c r="M1556"/>
  <c r="K1556"/>
  <c r="J1556"/>
  <c r="M1555"/>
  <c r="L1555"/>
  <c r="I1555"/>
  <c r="J1555" s="1"/>
  <c r="H1555"/>
  <c r="G1555"/>
  <c r="N1554"/>
  <c r="Q1554" s="1"/>
  <c r="M1554"/>
  <c r="L1554"/>
  <c r="L1551" s="1"/>
  <c r="K1554"/>
  <c r="R1554" s="1"/>
  <c r="J1554"/>
  <c r="N1553"/>
  <c r="M1553"/>
  <c r="K1553"/>
  <c r="R1553" s="1"/>
  <c r="J1553"/>
  <c r="N1552"/>
  <c r="M1552"/>
  <c r="K1552"/>
  <c r="R1552" s="1"/>
  <c r="J1552"/>
  <c r="J1551"/>
  <c r="N1550"/>
  <c r="N1549" s="1"/>
  <c r="Q1549" s="1"/>
  <c r="M1550"/>
  <c r="K1550"/>
  <c r="J1550"/>
  <c r="L1549"/>
  <c r="J1549"/>
  <c r="J1548"/>
  <c r="J1547"/>
  <c r="N1546"/>
  <c r="M1546"/>
  <c r="K1546"/>
  <c r="J1546"/>
  <c r="L1545"/>
  <c r="L1542" s="1"/>
  <c r="L1541" s="1"/>
  <c r="J1545"/>
  <c r="R1544"/>
  <c r="N1544"/>
  <c r="Q1544" s="1"/>
  <c r="M1544"/>
  <c r="K1544"/>
  <c r="J1544"/>
  <c r="L1543"/>
  <c r="K1543"/>
  <c r="R1543" s="1"/>
  <c r="J1543"/>
  <c r="J1542"/>
  <c r="J1541"/>
  <c r="R1540"/>
  <c r="N1540"/>
  <c r="M1540"/>
  <c r="K1540"/>
  <c r="J1540"/>
  <c r="N1539"/>
  <c r="Q1539" s="1"/>
  <c r="M1539"/>
  <c r="O1539" s="1"/>
  <c r="K1539"/>
  <c r="R1539" s="1"/>
  <c r="J1539"/>
  <c r="N1538"/>
  <c r="M1538"/>
  <c r="K1538"/>
  <c r="R1538" s="1"/>
  <c r="J1538"/>
  <c r="N1537"/>
  <c r="Q1537" s="1"/>
  <c r="M1537"/>
  <c r="K1537"/>
  <c r="R1537" s="1"/>
  <c r="J1537"/>
  <c r="N1536"/>
  <c r="M1536"/>
  <c r="K1536"/>
  <c r="R1536" s="1"/>
  <c r="J1536"/>
  <c r="N1535"/>
  <c r="Q1535" s="1"/>
  <c r="M1535"/>
  <c r="K1535"/>
  <c r="R1535" s="1"/>
  <c r="J1535"/>
  <c r="N1534"/>
  <c r="O1534" s="1"/>
  <c r="M1534"/>
  <c r="K1534"/>
  <c r="J1534"/>
  <c r="L1533"/>
  <c r="I1533"/>
  <c r="H1533"/>
  <c r="G1533"/>
  <c r="R1532"/>
  <c r="N1532"/>
  <c r="Q1532" s="1"/>
  <c r="M1532"/>
  <c r="M1531" s="1"/>
  <c r="K1532"/>
  <c r="K1531" s="1"/>
  <c r="R1531" s="1"/>
  <c r="J1532"/>
  <c r="N1531"/>
  <c r="L1531"/>
  <c r="J1531"/>
  <c r="N1530"/>
  <c r="Q1530" s="1"/>
  <c r="M1530"/>
  <c r="K1530"/>
  <c r="R1530" s="1"/>
  <c r="J1530"/>
  <c r="N1529"/>
  <c r="Q1529" s="1"/>
  <c r="M1529"/>
  <c r="L1529"/>
  <c r="K1529"/>
  <c r="R1529" s="1"/>
  <c r="L1528"/>
  <c r="I1528"/>
  <c r="H1528"/>
  <c r="G1528"/>
  <c r="N1527"/>
  <c r="Q1527" s="1"/>
  <c r="M1527"/>
  <c r="K1527"/>
  <c r="J1527"/>
  <c r="N1526"/>
  <c r="M1526"/>
  <c r="K1526"/>
  <c r="R1526" s="1"/>
  <c r="J1526"/>
  <c r="L1525"/>
  <c r="J1525"/>
  <c r="N1524"/>
  <c r="O1524" s="1"/>
  <c r="M1524"/>
  <c r="K1524"/>
  <c r="R1524" s="1"/>
  <c r="J1524"/>
  <c r="Q1523"/>
  <c r="N1523"/>
  <c r="M1523"/>
  <c r="L1523"/>
  <c r="L1518" s="1"/>
  <c r="K1523"/>
  <c r="R1523" s="1"/>
  <c r="N1522"/>
  <c r="M1522"/>
  <c r="K1522"/>
  <c r="R1522" s="1"/>
  <c r="J1522"/>
  <c r="N1521"/>
  <c r="M1521"/>
  <c r="K1521"/>
  <c r="R1521" s="1"/>
  <c r="J1521"/>
  <c r="N1520"/>
  <c r="Q1520" s="1"/>
  <c r="M1520"/>
  <c r="K1520"/>
  <c r="R1520" s="1"/>
  <c r="J1520"/>
  <c r="N1519"/>
  <c r="Q1519" s="1"/>
  <c r="M1519"/>
  <c r="K1519"/>
  <c r="J1519"/>
  <c r="J1518"/>
  <c r="N1517"/>
  <c r="N1516" s="1"/>
  <c r="M1517"/>
  <c r="K1517"/>
  <c r="R1517" s="1"/>
  <c r="J1517"/>
  <c r="M1516"/>
  <c r="L1516"/>
  <c r="K1516"/>
  <c r="J1516"/>
  <c r="J1515"/>
  <c r="N1514"/>
  <c r="Q1514" s="1"/>
  <c r="M1514"/>
  <c r="K1514"/>
  <c r="R1514" s="1"/>
  <c r="J1514"/>
  <c r="N1513"/>
  <c r="M1513"/>
  <c r="K1513"/>
  <c r="R1513" s="1"/>
  <c r="J1513"/>
  <c r="N1512"/>
  <c r="Q1512" s="1"/>
  <c r="M1512"/>
  <c r="O1512" s="1"/>
  <c r="K1512"/>
  <c r="R1512" s="1"/>
  <c r="J1512"/>
  <c r="N1511"/>
  <c r="Q1511" s="1"/>
  <c r="M1511"/>
  <c r="K1511"/>
  <c r="R1511" s="1"/>
  <c r="J1511"/>
  <c r="N1510"/>
  <c r="M1510"/>
  <c r="K1510"/>
  <c r="R1510" s="1"/>
  <c r="J1510"/>
  <c r="N1509"/>
  <c r="O1509" s="1"/>
  <c r="M1509"/>
  <c r="K1509"/>
  <c r="R1509" s="1"/>
  <c r="J1509"/>
  <c r="L1508"/>
  <c r="I1508"/>
  <c r="H1508"/>
  <c r="G1508"/>
  <c r="Q1507"/>
  <c r="N1507"/>
  <c r="M1507"/>
  <c r="K1507"/>
  <c r="K1506" s="1"/>
  <c r="J1507"/>
  <c r="L1506"/>
  <c r="J1506"/>
  <c r="J1505"/>
  <c r="N1504"/>
  <c r="Q1504" s="1"/>
  <c r="M1504"/>
  <c r="K1504"/>
  <c r="R1504" s="1"/>
  <c r="J1504"/>
  <c r="N1503"/>
  <c r="Q1503" s="1"/>
  <c r="M1503"/>
  <c r="K1503"/>
  <c r="R1503" s="1"/>
  <c r="J1503"/>
  <c r="N1502"/>
  <c r="Q1502" s="1"/>
  <c r="M1502"/>
  <c r="K1502"/>
  <c r="J1502"/>
  <c r="L1501"/>
  <c r="J1501"/>
  <c r="Q1500"/>
  <c r="N1500"/>
  <c r="M1500"/>
  <c r="K1500"/>
  <c r="R1500" s="1"/>
  <c r="J1500"/>
  <c r="N1499"/>
  <c r="Q1499" s="1"/>
  <c r="M1499"/>
  <c r="K1499"/>
  <c r="R1499" s="1"/>
  <c r="J1499"/>
  <c r="N1498"/>
  <c r="Q1498" s="1"/>
  <c r="M1498"/>
  <c r="K1498"/>
  <c r="J1498"/>
  <c r="R1497"/>
  <c r="N1497"/>
  <c r="Q1497" s="1"/>
  <c r="M1497"/>
  <c r="M1496" s="1"/>
  <c r="K1497"/>
  <c r="J1497"/>
  <c r="L1496"/>
  <c r="J1496"/>
  <c r="N1495"/>
  <c r="Q1495" s="1"/>
  <c r="M1495"/>
  <c r="L1495"/>
  <c r="K1495"/>
  <c r="R1495" s="1"/>
  <c r="Q1494"/>
  <c r="N1494"/>
  <c r="M1494"/>
  <c r="L1494"/>
  <c r="K1494"/>
  <c r="R1494" s="1"/>
  <c r="N1493"/>
  <c r="M1493"/>
  <c r="L1493"/>
  <c r="L1492" s="1"/>
  <c r="K1493"/>
  <c r="R1493" s="1"/>
  <c r="N1491"/>
  <c r="M1491"/>
  <c r="L1491"/>
  <c r="K1491"/>
  <c r="R1491" s="1"/>
  <c r="Q1490"/>
  <c r="N1490"/>
  <c r="M1490"/>
  <c r="L1490"/>
  <c r="K1490"/>
  <c r="R1490" s="1"/>
  <c r="J1488"/>
  <c r="J1487"/>
  <c r="J1486"/>
  <c r="N1485"/>
  <c r="Q1485" s="1"/>
  <c r="M1485"/>
  <c r="K1485"/>
  <c r="J1485"/>
  <c r="R1484"/>
  <c r="N1484"/>
  <c r="M1484"/>
  <c r="K1484"/>
  <c r="J1484"/>
  <c r="L1483"/>
  <c r="L1482" s="1"/>
  <c r="L1481" s="1"/>
  <c r="J1483"/>
  <c r="J1482"/>
  <c r="J1481"/>
  <c r="Q1480"/>
  <c r="N1480"/>
  <c r="M1480"/>
  <c r="K1480"/>
  <c r="R1480" s="1"/>
  <c r="J1480"/>
  <c r="N1479"/>
  <c r="Q1479" s="1"/>
  <c r="M1479"/>
  <c r="K1479"/>
  <c r="R1479" s="1"/>
  <c r="J1479"/>
  <c r="Q1478"/>
  <c r="N1478"/>
  <c r="M1478"/>
  <c r="K1478"/>
  <c r="J1478"/>
  <c r="N1477"/>
  <c r="M1477"/>
  <c r="K1477"/>
  <c r="R1477" s="1"/>
  <c r="J1477"/>
  <c r="N1476"/>
  <c r="M1476"/>
  <c r="M1475" s="1"/>
  <c r="K1476"/>
  <c r="R1476" s="1"/>
  <c r="J1476"/>
  <c r="L1475"/>
  <c r="I1475"/>
  <c r="J1475" s="1"/>
  <c r="H1475"/>
  <c r="G1475"/>
  <c r="N1474"/>
  <c r="Q1474" s="1"/>
  <c r="M1474"/>
  <c r="K1474"/>
  <c r="J1474"/>
  <c r="N1473"/>
  <c r="M1473"/>
  <c r="L1473"/>
  <c r="L1472" s="1"/>
  <c r="J1473"/>
  <c r="J1472"/>
  <c r="N1471"/>
  <c r="Q1471" s="1"/>
  <c r="M1471"/>
  <c r="O1471" s="1"/>
  <c r="K1471"/>
  <c r="R1471" s="1"/>
  <c r="J1471"/>
  <c r="N1470"/>
  <c r="M1470"/>
  <c r="K1470"/>
  <c r="R1470" s="1"/>
  <c r="J1470"/>
  <c r="N1469"/>
  <c r="M1469"/>
  <c r="K1469"/>
  <c r="J1469"/>
  <c r="L1468"/>
  <c r="I1468"/>
  <c r="H1468"/>
  <c r="G1468"/>
  <c r="N1467"/>
  <c r="M1467"/>
  <c r="M1466" s="1"/>
  <c r="K1467"/>
  <c r="K1466" s="1"/>
  <c r="R1466" s="1"/>
  <c r="J1467"/>
  <c r="N1466"/>
  <c r="L1466"/>
  <c r="J1466"/>
  <c r="N1465"/>
  <c r="N1464" s="1"/>
  <c r="M1465"/>
  <c r="K1465"/>
  <c r="J1465"/>
  <c r="M1464"/>
  <c r="L1464"/>
  <c r="J1464"/>
  <c r="J1463"/>
  <c r="J1462"/>
  <c r="J1461"/>
  <c r="N1460"/>
  <c r="Q1460" s="1"/>
  <c r="M1460"/>
  <c r="O1460" s="1"/>
  <c r="K1460"/>
  <c r="J1460"/>
  <c r="N1459"/>
  <c r="M1459"/>
  <c r="M1458" s="1"/>
  <c r="M1457" s="1"/>
  <c r="K1459"/>
  <c r="R1459" s="1"/>
  <c r="J1459"/>
  <c r="N1458"/>
  <c r="Q1458" s="1"/>
  <c r="L1458"/>
  <c r="J1458"/>
  <c r="L1457"/>
  <c r="L1456" s="1"/>
  <c r="J1457"/>
  <c r="J1456"/>
  <c r="N1455"/>
  <c r="Q1455" s="1"/>
  <c r="M1455"/>
  <c r="M1454" s="1"/>
  <c r="K1455"/>
  <c r="J1455"/>
  <c r="N1454"/>
  <c r="L1454"/>
  <c r="J1454"/>
  <c r="N1453"/>
  <c r="O1453" s="1"/>
  <c r="M1453"/>
  <c r="K1453"/>
  <c r="R1453" s="1"/>
  <c r="J1453"/>
  <c r="N1452"/>
  <c r="Q1452" s="1"/>
  <c r="M1452"/>
  <c r="L1452"/>
  <c r="J1452"/>
  <c r="N1451"/>
  <c r="Q1451" s="1"/>
  <c r="M1451"/>
  <c r="K1451"/>
  <c r="R1451" s="1"/>
  <c r="J1451"/>
  <c r="N1450"/>
  <c r="Q1450" s="1"/>
  <c r="M1450"/>
  <c r="K1450"/>
  <c r="R1450" s="1"/>
  <c r="J1450"/>
  <c r="N1449"/>
  <c r="M1449"/>
  <c r="K1449"/>
  <c r="R1449" s="1"/>
  <c r="J1449"/>
  <c r="N1448"/>
  <c r="M1448"/>
  <c r="K1448"/>
  <c r="R1448" s="1"/>
  <c r="J1448"/>
  <c r="N1447"/>
  <c r="Q1447" s="1"/>
  <c r="M1447"/>
  <c r="K1447"/>
  <c r="R1447" s="1"/>
  <c r="J1447"/>
  <c r="N1446"/>
  <c r="O1446" s="1"/>
  <c r="M1446"/>
  <c r="K1446"/>
  <c r="R1446" s="1"/>
  <c r="J1446"/>
  <c r="L1445"/>
  <c r="I1445"/>
  <c r="H1445"/>
  <c r="G1445"/>
  <c r="N1444"/>
  <c r="O1444" s="1"/>
  <c r="M1444"/>
  <c r="K1444"/>
  <c r="R1444" s="1"/>
  <c r="J1444"/>
  <c r="N1443"/>
  <c r="Q1443" s="1"/>
  <c r="M1443"/>
  <c r="K1443"/>
  <c r="J1443"/>
  <c r="L1442"/>
  <c r="I1442"/>
  <c r="H1442"/>
  <c r="G1442"/>
  <c r="J1441"/>
  <c r="J1440"/>
  <c r="J1439"/>
  <c r="N1438"/>
  <c r="Q1438" s="1"/>
  <c r="M1438"/>
  <c r="K1438"/>
  <c r="R1438" s="1"/>
  <c r="J1438"/>
  <c r="N1437"/>
  <c r="O1437" s="1"/>
  <c r="M1437"/>
  <c r="K1437"/>
  <c r="R1437" s="1"/>
  <c r="J1437"/>
  <c r="L1436"/>
  <c r="J1436"/>
  <c r="N1435"/>
  <c r="M1435"/>
  <c r="K1435"/>
  <c r="R1435" s="1"/>
  <c r="J1435"/>
  <c r="L1434"/>
  <c r="K1434"/>
  <c r="R1434" s="1"/>
  <c r="J1434"/>
  <c r="N1433"/>
  <c r="Q1433" s="1"/>
  <c r="M1433"/>
  <c r="O1433" s="1"/>
  <c r="K1433"/>
  <c r="R1433" s="1"/>
  <c r="J1433"/>
  <c r="N1432"/>
  <c r="M1432"/>
  <c r="K1432"/>
  <c r="J1432"/>
  <c r="N1431"/>
  <c r="Q1431" s="1"/>
  <c r="M1431"/>
  <c r="K1431"/>
  <c r="R1431" s="1"/>
  <c r="J1431"/>
  <c r="N1430"/>
  <c r="M1430"/>
  <c r="K1430"/>
  <c r="R1430" s="1"/>
  <c r="J1430"/>
  <c r="N1429"/>
  <c r="Q1429" s="1"/>
  <c r="M1429"/>
  <c r="K1429"/>
  <c r="R1429" s="1"/>
  <c r="J1429"/>
  <c r="N1428"/>
  <c r="Q1428" s="1"/>
  <c r="M1428"/>
  <c r="K1428"/>
  <c r="R1428" s="1"/>
  <c r="J1428"/>
  <c r="M1427"/>
  <c r="L1427"/>
  <c r="I1427"/>
  <c r="J1427" s="1"/>
  <c r="H1427"/>
  <c r="G1427"/>
  <c r="J1426"/>
  <c r="J1425"/>
  <c r="J1424"/>
  <c r="N1423"/>
  <c r="M1423"/>
  <c r="K1423"/>
  <c r="R1423" s="1"/>
  <c r="J1423"/>
  <c r="N1422"/>
  <c r="M1422"/>
  <c r="M1421" s="1"/>
  <c r="K1422"/>
  <c r="J1422"/>
  <c r="L1421"/>
  <c r="L1420" s="1"/>
  <c r="L1419" s="1"/>
  <c r="J1421"/>
  <c r="J1420"/>
  <c r="J1419"/>
  <c r="N1418"/>
  <c r="Q1418" s="1"/>
  <c r="M1418"/>
  <c r="K1418"/>
  <c r="R1418" s="1"/>
  <c r="J1418"/>
  <c r="N1417"/>
  <c r="M1417"/>
  <c r="K1417"/>
  <c r="R1417" s="1"/>
  <c r="J1417"/>
  <c r="N1416"/>
  <c r="Q1416" s="1"/>
  <c r="M1416"/>
  <c r="O1416" s="1"/>
  <c r="K1416"/>
  <c r="R1416" s="1"/>
  <c r="J1416"/>
  <c r="N1415"/>
  <c r="O1415" s="1"/>
  <c r="M1415"/>
  <c r="K1415"/>
  <c r="R1415" s="1"/>
  <c r="J1415"/>
  <c r="N1414"/>
  <c r="Q1414" s="1"/>
  <c r="M1414"/>
  <c r="K1414"/>
  <c r="R1414" s="1"/>
  <c r="J1414"/>
  <c r="N1413"/>
  <c r="Q1413" s="1"/>
  <c r="M1413"/>
  <c r="K1413"/>
  <c r="R1413" s="1"/>
  <c r="J1413"/>
  <c r="N1412"/>
  <c r="Q1412" s="1"/>
  <c r="M1412"/>
  <c r="K1412"/>
  <c r="R1412" s="1"/>
  <c r="J1412"/>
  <c r="L1411"/>
  <c r="L1410" s="1"/>
  <c r="L1409" s="1"/>
  <c r="L1408" s="1"/>
  <c r="I1411"/>
  <c r="H1411"/>
  <c r="G1411"/>
  <c r="J1410"/>
  <c r="J1409"/>
  <c r="J1408"/>
  <c r="N1407"/>
  <c r="Q1407" s="1"/>
  <c r="M1407"/>
  <c r="K1407"/>
  <c r="R1407" s="1"/>
  <c r="J1407"/>
  <c r="N1406"/>
  <c r="M1406"/>
  <c r="K1406"/>
  <c r="R1406" s="1"/>
  <c r="J1406"/>
  <c r="N1405"/>
  <c r="M1405"/>
  <c r="K1405"/>
  <c r="R1405" s="1"/>
  <c r="J1405"/>
  <c r="L1404"/>
  <c r="J1404"/>
  <c r="R1403"/>
  <c r="N1403"/>
  <c r="M1403"/>
  <c r="K1403"/>
  <c r="J1403"/>
  <c r="N1402"/>
  <c r="Q1402" s="1"/>
  <c r="M1402"/>
  <c r="K1402"/>
  <c r="R1402" s="1"/>
  <c r="J1402"/>
  <c r="N1401"/>
  <c r="Q1401" s="1"/>
  <c r="M1401"/>
  <c r="O1401" s="1"/>
  <c r="K1401"/>
  <c r="R1401" s="1"/>
  <c r="J1401"/>
  <c r="N1400"/>
  <c r="Q1400" s="1"/>
  <c r="M1400"/>
  <c r="K1400"/>
  <c r="R1400" s="1"/>
  <c r="J1400"/>
  <c r="N1399"/>
  <c r="Q1399" s="1"/>
  <c r="M1399"/>
  <c r="K1399"/>
  <c r="R1399" s="1"/>
  <c r="J1399"/>
  <c r="L1398"/>
  <c r="I1398"/>
  <c r="H1398"/>
  <c r="G1398"/>
  <c r="N1397"/>
  <c r="Q1397" s="1"/>
  <c r="M1397"/>
  <c r="O1397" s="1"/>
  <c r="K1397"/>
  <c r="R1397" s="1"/>
  <c r="J1397"/>
  <c r="N1396"/>
  <c r="Q1396" s="1"/>
  <c r="M1396"/>
  <c r="K1396"/>
  <c r="R1396" s="1"/>
  <c r="J1396"/>
  <c r="N1395"/>
  <c r="M1395"/>
  <c r="K1395"/>
  <c r="R1395" s="1"/>
  <c r="J1395"/>
  <c r="N1394"/>
  <c r="M1394"/>
  <c r="K1394"/>
  <c r="K1391" s="1"/>
  <c r="J1394"/>
  <c r="R1393"/>
  <c r="N1393"/>
  <c r="M1393"/>
  <c r="K1393"/>
  <c r="J1393"/>
  <c r="N1392"/>
  <c r="Q1392" s="1"/>
  <c r="M1392"/>
  <c r="K1392"/>
  <c r="R1392" s="1"/>
  <c r="J1392"/>
  <c r="L1391"/>
  <c r="I1391"/>
  <c r="H1391"/>
  <c r="J1391" s="1"/>
  <c r="G1391"/>
  <c r="J1390"/>
  <c r="Q1389"/>
  <c r="N1389"/>
  <c r="M1389"/>
  <c r="K1389"/>
  <c r="K1388" s="1"/>
  <c r="R1388" s="1"/>
  <c r="J1389"/>
  <c r="L1388"/>
  <c r="J1388"/>
  <c r="N1387"/>
  <c r="N1386" s="1"/>
  <c r="Q1386" s="1"/>
  <c r="M1387"/>
  <c r="K1387"/>
  <c r="K1386" s="1"/>
  <c r="R1386" s="1"/>
  <c r="J1387"/>
  <c r="L1386"/>
  <c r="J1386"/>
  <c r="Q1385"/>
  <c r="N1385"/>
  <c r="M1385"/>
  <c r="M1384" s="1"/>
  <c r="K1385"/>
  <c r="K1384" s="1"/>
  <c r="J1385"/>
  <c r="R1384"/>
  <c r="N1384"/>
  <c r="Q1384" s="1"/>
  <c r="L1384"/>
  <c r="J1384"/>
  <c r="N1383"/>
  <c r="Q1383" s="1"/>
  <c r="M1383"/>
  <c r="M1382" s="1"/>
  <c r="K1383"/>
  <c r="J1383"/>
  <c r="L1382"/>
  <c r="J1382"/>
  <c r="Q1381"/>
  <c r="N1381"/>
  <c r="M1381"/>
  <c r="M1380" s="1"/>
  <c r="K1381"/>
  <c r="K1380" s="1"/>
  <c r="R1380" s="1"/>
  <c r="J1381"/>
  <c r="L1380"/>
  <c r="J1380"/>
  <c r="N1379"/>
  <c r="Q1379" s="1"/>
  <c r="M1379"/>
  <c r="M1378" s="1"/>
  <c r="K1379"/>
  <c r="K1378" s="1"/>
  <c r="J1379"/>
  <c r="L1378"/>
  <c r="J1378"/>
  <c r="J1377"/>
  <c r="Q1376"/>
  <c r="N1376"/>
  <c r="M1376"/>
  <c r="K1376"/>
  <c r="R1376" s="1"/>
  <c r="J1376"/>
  <c r="N1375"/>
  <c r="Q1375" s="1"/>
  <c r="L1375"/>
  <c r="K1375"/>
  <c r="R1375" s="1"/>
  <c r="J1375"/>
  <c r="N1374"/>
  <c r="M1374"/>
  <c r="K1374"/>
  <c r="K1373" s="1"/>
  <c r="J1374"/>
  <c r="L1373"/>
  <c r="J1373"/>
  <c r="J1372"/>
  <c r="N1371"/>
  <c r="Q1371" s="1"/>
  <c r="M1371"/>
  <c r="K1371"/>
  <c r="R1371" s="1"/>
  <c r="J1371"/>
  <c r="N1370"/>
  <c r="M1370"/>
  <c r="L1370"/>
  <c r="J1370"/>
  <c r="N1369"/>
  <c r="N1368" s="1"/>
  <c r="Q1368" s="1"/>
  <c r="M1369"/>
  <c r="M1368" s="1"/>
  <c r="M1367" s="1"/>
  <c r="K1369"/>
  <c r="R1369" s="1"/>
  <c r="J1369"/>
  <c r="L1368"/>
  <c r="L1367" s="1"/>
  <c r="J1368"/>
  <c r="J1367"/>
  <c r="J1366"/>
  <c r="N1365"/>
  <c r="M1365"/>
  <c r="M1364" s="1"/>
  <c r="K1365"/>
  <c r="J1365"/>
  <c r="L1364"/>
  <c r="J1364"/>
  <c r="N1363"/>
  <c r="N1362" s="1"/>
  <c r="M1363"/>
  <c r="K1363"/>
  <c r="R1363" s="1"/>
  <c r="J1363"/>
  <c r="L1362"/>
  <c r="J1362"/>
  <c r="N1361"/>
  <c r="O1361" s="1"/>
  <c r="M1361"/>
  <c r="M1360" s="1"/>
  <c r="K1361"/>
  <c r="J1361"/>
  <c r="N1360"/>
  <c r="L1360"/>
  <c r="J1360"/>
  <c r="N1359"/>
  <c r="M1359"/>
  <c r="K1359"/>
  <c r="K1358" s="1"/>
  <c r="R1358" s="1"/>
  <c r="J1359"/>
  <c r="L1358"/>
  <c r="J1358"/>
  <c r="N1357"/>
  <c r="M1357"/>
  <c r="M1356" s="1"/>
  <c r="K1357"/>
  <c r="J1357"/>
  <c r="L1356"/>
  <c r="J1356"/>
  <c r="N1355"/>
  <c r="N1354" s="1"/>
  <c r="Q1354" s="1"/>
  <c r="M1355"/>
  <c r="K1355"/>
  <c r="R1355" s="1"/>
  <c r="J1355"/>
  <c r="L1354"/>
  <c r="J1354"/>
  <c r="N1353"/>
  <c r="Q1353" s="1"/>
  <c r="M1353"/>
  <c r="K1353"/>
  <c r="R1353" s="1"/>
  <c r="J1353"/>
  <c r="R1352"/>
  <c r="N1352"/>
  <c r="M1352"/>
  <c r="M1351" s="1"/>
  <c r="K1352"/>
  <c r="J1352"/>
  <c r="L1351"/>
  <c r="J1351"/>
  <c r="N1350"/>
  <c r="M1350"/>
  <c r="K1350"/>
  <c r="J1350"/>
  <c r="N1349"/>
  <c r="M1349"/>
  <c r="M1348" s="1"/>
  <c r="K1349"/>
  <c r="R1349" s="1"/>
  <c r="J1349"/>
  <c r="L1348"/>
  <c r="J1348"/>
  <c r="R1347"/>
  <c r="N1347"/>
  <c r="Q1347" s="1"/>
  <c r="M1347"/>
  <c r="K1347"/>
  <c r="J1347"/>
  <c r="N1346"/>
  <c r="L1346"/>
  <c r="K1346"/>
  <c r="R1346" s="1"/>
  <c r="J1346"/>
  <c r="N1345"/>
  <c r="N1344" s="1"/>
  <c r="Q1344" s="1"/>
  <c r="M1345"/>
  <c r="M1344" s="1"/>
  <c r="K1345"/>
  <c r="R1345" s="1"/>
  <c r="J1345"/>
  <c r="L1344"/>
  <c r="J1344"/>
  <c r="J1343"/>
  <c r="J1342"/>
  <c r="J1341"/>
  <c r="N1340"/>
  <c r="Q1340" s="1"/>
  <c r="M1340"/>
  <c r="K1340"/>
  <c r="R1340" s="1"/>
  <c r="J1340"/>
  <c r="N1339"/>
  <c r="O1339" s="1"/>
  <c r="M1339"/>
  <c r="K1339"/>
  <c r="K1338" s="1"/>
  <c r="K1337" s="1"/>
  <c r="J1339"/>
  <c r="L1338"/>
  <c r="I1338"/>
  <c r="H1338"/>
  <c r="G1338"/>
  <c r="L1337"/>
  <c r="L1336" s="1"/>
  <c r="J1337"/>
  <c r="J1336"/>
  <c r="N1335"/>
  <c r="Q1335" s="1"/>
  <c r="M1335"/>
  <c r="M1334" s="1"/>
  <c r="K1335"/>
  <c r="R1335" s="1"/>
  <c r="J1335"/>
  <c r="N1334"/>
  <c r="Q1334" s="1"/>
  <c r="L1334"/>
  <c r="L1333" s="1"/>
  <c r="L1332" s="1"/>
  <c r="K1334"/>
  <c r="R1334" s="1"/>
  <c r="J1334"/>
  <c r="J1333"/>
  <c r="J1332"/>
  <c r="Q1331"/>
  <c r="N1331"/>
  <c r="M1331"/>
  <c r="M1330" s="1"/>
  <c r="K1331"/>
  <c r="K1330" s="1"/>
  <c r="J1331"/>
  <c r="R1330"/>
  <c r="L1330"/>
  <c r="J1330"/>
  <c r="N1329"/>
  <c r="Q1329" s="1"/>
  <c r="M1329"/>
  <c r="M1328" s="1"/>
  <c r="K1329"/>
  <c r="K1328" s="1"/>
  <c r="R1328" s="1"/>
  <c r="J1329"/>
  <c r="L1328"/>
  <c r="J1328"/>
  <c r="N1327"/>
  <c r="M1327"/>
  <c r="K1327"/>
  <c r="R1327" s="1"/>
  <c r="J1327"/>
  <c r="Q1326"/>
  <c r="N1326"/>
  <c r="M1326"/>
  <c r="K1326"/>
  <c r="R1326" s="1"/>
  <c r="J1326"/>
  <c r="N1325"/>
  <c r="Q1325" s="1"/>
  <c r="M1325"/>
  <c r="K1325"/>
  <c r="R1325" s="1"/>
  <c r="J1325"/>
  <c r="N1324"/>
  <c r="O1324" s="1"/>
  <c r="M1324"/>
  <c r="K1324"/>
  <c r="R1324" s="1"/>
  <c r="J1324"/>
  <c r="N1323"/>
  <c r="M1323"/>
  <c r="K1323"/>
  <c r="R1323" s="1"/>
  <c r="J1323"/>
  <c r="N1322"/>
  <c r="Q1322" s="1"/>
  <c r="M1322"/>
  <c r="K1322"/>
  <c r="R1322" s="1"/>
  <c r="J1322"/>
  <c r="N1321"/>
  <c r="N1320" s="1"/>
  <c r="M1321"/>
  <c r="K1321"/>
  <c r="J1321"/>
  <c r="L1320"/>
  <c r="I1320"/>
  <c r="H1320"/>
  <c r="G1320"/>
  <c r="J1319"/>
  <c r="J1318"/>
  <c r="J1317"/>
  <c r="N1316"/>
  <c r="M1316"/>
  <c r="M1315" s="1"/>
  <c r="M1314" s="1"/>
  <c r="K1316"/>
  <c r="R1316" s="1"/>
  <c r="J1316"/>
  <c r="L1315"/>
  <c r="J1315"/>
  <c r="L1314"/>
  <c r="L1313" s="1"/>
  <c r="J1314"/>
  <c r="J1313"/>
  <c r="N1312"/>
  <c r="Q1312" s="1"/>
  <c r="M1312"/>
  <c r="O1312" s="1"/>
  <c r="K1312"/>
  <c r="R1312" s="1"/>
  <c r="J1312"/>
  <c r="N1311"/>
  <c r="Q1311" s="1"/>
  <c r="L1311"/>
  <c r="J1311"/>
  <c r="R1310"/>
  <c r="N1310"/>
  <c r="Q1310" s="1"/>
  <c r="M1310"/>
  <c r="O1310" s="1"/>
  <c r="K1310"/>
  <c r="J1310"/>
  <c r="N1309"/>
  <c r="M1309"/>
  <c r="K1309"/>
  <c r="R1309" s="1"/>
  <c r="J1309"/>
  <c r="N1308"/>
  <c r="Q1308" s="1"/>
  <c r="M1308"/>
  <c r="K1308"/>
  <c r="R1308" s="1"/>
  <c r="J1308"/>
  <c r="N1307"/>
  <c r="O1307" s="1"/>
  <c r="M1307"/>
  <c r="K1307"/>
  <c r="R1307" s="1"/>
  <c r="J1307"/>
  <c r="N1306"/>
  <c r="Q1306" s="1"/>
  <c r="M1306"/>
  <c r="K1306"/>
  <c r="R1306" s="1"/>
  <c r="J1306"/>
  <c r="N1305"/>
  <c r="M1305"/>
  <c r="K1305"/>
  <c r="J1305"/>
  <c r="L1304"/>
  <c r="J1304"/>
  <c r="Q1303"/>
  <c r="N1303"/>
  <c r="M1303"/>
  <c r="K1303"/>
  <c r="R1303" s="1"/>
  <c r="J1303"/>
  <c r="N1302"/>
  <c r="Q1302" s="1"/>
  <c r="M1302"/>
  <c r="O1302" s="1"/>
  <c r="K1302"/>
  <c r="R1302" s="1"/>
  <c r="J1302"/>
  <c r="N1301"/>
  <c r="Q1301" s="1"/>
  <c r="M1301"/>
  <c r="O1301" s="1"/>
  <c r="K1301"/>
  <c r="R1301" s="1"/>
  <c r="J1301"/>
  <c r="N1300"/>
  <c r="Q1300" s="1"/>
  <c r="M1300"/>
  <c r="K1300"/>
  <c r="R1300" s="1"/>
  <c r="J1300"/>
  <c r="N1299"/>
  <c r="M1299"/>
  <c r="K1299"/>
  <c r="R1299" s="1"/>
  <c r="J1299"/>
  <c r="N1298"/>
  <c r="Q1298" s="1"/>
  <c r="M1298"/>
  <c r="K1298"/>
  <c r="R1298" s="1"/>
  <c r="J1298"/>
  <c r="L1297"/>
  <c r="I1297"/>
  <c r="H1297"/>
  <c r="G1297"/>
  <c r="J1296"/>
  <c r="J1295"/>
  <c r="J1294"/>
  <c r="Q1293"/>
  <c r="N1293"/>
  <c r="M1293"/>
  <c r="K1293"/>
  <c r="R1293" s="1"/>
  <c r="J1293"/>
  <c r="L1292"/>
  <c r="K1292"/>
  <c r="R1292" s="1"/>
  <c r="J1292"/>
  <c r="Q1291"/>
  <c r="N1291"/>
  <c r="M1291"/>
  <c r="K1291"/>
  <c r="J1291"/>
  <c r="N1290"/>
  <c r="M1290"/>
  <c r="L1290"/>
  <c r="J1290"/>
  <c r="J1289"/>
  <c r="J1288"/>
  <c r="N1287"/>
  <c r="Q1287" s="1"/>
  <c r="M1287"/>
  <c r="M1286" s="1"/>
  <c r="K1287"/>
  <c r="K1286" s="1"/>
  <c r="R1286" s="1"/>
  <c r="J1287"/>
  <c r="L1286"/>
  <c r="J1286"/>
  <c r="R1285"/>
  <c r="N1285"/>
  <c r="N1284" s="1"/>
  <c r="M1285"/>
  <c r="M1284" s="1"/>
  <c r="K1285"/>
  <c r="K1284" s="1"/>
  <c r="R1284" s="1"/>
  <c r="J1285"/>
  <c r="L1284"/>
  <c r="J1284"/>
  <c r="N1283"/>
  <c r="Q1283" s="1"/>
  <c r="M1283"/>
  <c r="K1283"/>
  <c r="K1282" s="1"/>
  <c r="R1282" s="1"/>
  <c r="J1283"/>
  <c r="L1282"/>
  <c r="J1282"/>
  <c r="N1281"/>
  <c r="O1281" s="1"/>
  <c r="M1281"/>
  <c r="K1281"/>
  <c r="J1281"/>
  <c r="N1280"/>
  <c r="N1279" s="1"/>
  <c r="Q1279" s="1"/>
  <c r="M1280"/>
  <c r="K1280"/>
  <c r="R1280" s="1"/>
  <c r="J1280"/>
  <c r="L1279"/>
  <c r="J1279"/>
  <c r="N1278"/>
  <c r="Q1278" s="1"/>
  <c r="M1278"/>
  <c r="K1278"/>
  <c r="R1278" s="1"/>
  <c r="J1278"/>
  <c r="N1277"/>
  <c r="O1277" s="1"/>
  <c r="M1277"/>
  <c r="K1277"/>
  <c r="K1276" s="1"/>
  <c r="R1276" s="1"/>
  <c r="J1277"/>
  <c r="L1276"/>
  <c r="J1276"/>
  <c r="N1275"/>
  <c r="Q1275" s="1"/>
  <c r="M1275"/>
  <c r="K1275"/>
  <c r="J1275"/>
  <c r="M1274"/>
  <c r="L1274"/>
  <c r="J1274"/>
  <c r="N1273"/>
  <c r="M1273"/>
  <c r="K1273"/>
  <c r="R1273" s="1"/>
  <c r="J1273"/>
  <c r="N1272"/>
  <c r="M1272"/>
  <c r="M1271" s="1"/>
  <c r="K1272"/>
  <c r="R1272" s="1"/>
  <c r="J1272"/>
  <c r="L1271"/>
  <c r="J1271"/>
  <c r="N1270"/>
  <c r="M1270"/>
  <c r="K1270"/>
  <c r="R1270" s="1"/>
  <c r="J1270"/>
  <c r="N1269"/>
  <c r="Q1269" s="1"/>
  <c r="M1269"/>
  <c r="M1268" s="1"/>
  <c r="K1269"/>
  <c r="R1269" s="1"/>
  <c r="J1269"/>
  <c r="L1268"/>
  <c r="J1268"/>
  <c r="Q1267"/>
  <c r="N1267"/>
  <c r="M1267"/>
  <c r="K1267"/>
  <c r="R1267" s="1"/>
  <c r="J1267"/>
  <c r="Q1266"/>
  <c r="N1266"/>
  <c r="M1266"/>
  <c r="K1266"/>
  <c r="K1265" s="1"/>
  <c r="R1265" s="1"/>
  <c r="J1266"/>
  <c r="N1265"/>
  <c r="L1265"/>
  <c r="J1265"/>
  <c r="Q1264"/>
  <c r="N1264"/>
  <c r="M1264"/>
  <c r="L1264"/>
  <c r="K1264"/>
  <c r="R1264" s="1"/>
  <c r="N1263"/>
  <c r="M1263"/>
  <c r="L1263"/>
  <c r="L1262" s="1"/>
  <c r="K1263"/>
  <c r="R1263" s="1"/>
  <c r="N1261"/>
  <c r="Q1261" s="1"/>
  <c r="M1261"/>
  <c r="K1261"/>
  <c r="R1261" s="1"/>
  <c r="J1261"/>
  <c r="N1260"/>
  <c r="Q1260" s="1"/>
  <c r="M1260"/>
  <c r="K1260"/>
  <c r="R1260" s="1"/>
  <c r="J1260"/>
  <c r="N1259"/>
  <c r="Q1259" s="1"/>
  <c r="L1259"/>
  <c r="K1259"/>
  <c r="R1259" s="1"/>
  <c r="J1259"/>
  <c r="N1258"/>
  <c r="Q1258" s="1"/>
  <c r="M1258"/>
  <c r="K1258"/>
  <c r="R1258" s="1"/>
  <c r="J1258"/>
  <c r="Q1257"/>
  <c r="N1257"/>
  <c r="M1257"/>
  <c r="K1257"/>
  <c r="J1257"/>
  <c r="L1256"/>
  <c r="J1256"/>
  <c r="N1255"/>
  <c r="O1255" s="1"/>
  <c r="M1255"/>
  <c r="K1255"/>
  <c r="K1254" s="1"/>
  <c r="R1254" s="1"/>
  <c r="J1255"/>
  <c r="L1254"/>
  <c r="J1254"/>
  <c r="Q1253"/>
  <c r="N1253"/>
  <c r="M1253"/>
  <c r="K1253"/>
  <c r="R1253" s="1"/>
  <c r="J1253"/>
  <c r="N1252"/>
  <c r="M1252"/>
  <c r="K1252"/>
  <c r="J1252"/>
  <c r="N1251"/>
  <c r="Q1251" s="1"/>
  <c r="M1251"/>
  <c r="K1251"/>
  <c r="R1251" s="1"/>
  <c r="J1251"/>
  <c r="N1250"/>
  <c r="M1250"/>
  <c r="K1250"/>
  <c r="R1250" s="1"/>
  <c r="J1250"/>
  <c r="N1249"/>
  <c r="O1249" s="1"/>
  <c r="M1249"/>
  <c r="K1249"/>
  <c r="R1249" s="1"/>
  <c r="J1249"/>
  <c r="Q1248"/>
  <c r="N1248"/>
  <c r="M1248"/>
  <c r="M1247" s="1"/>
  <c r="K1248"/>
  <c r="R1248" s="1"/>
  <c r="J1248"/>
  <c r="L1247"/>
  <c r="I1247"/>
  <c r="H1247"/>
  <c r="G1247"/>
  <c r="J1246"/>
  <c r="R1245"/>
  <c r="N1245"/>
  <c r="Q1245" s="1"/>
  <c r="M1245"/>
  <c r="K1245"/>
  <c r="K1244" s="1"/>
  <c r="R1244" s="1"/>
  <c r="J1245"/>
  <c r="N1244"/>
  <c r="Q1244" s="1"/>
  <c r="M1244"/>
  <c r="L1244"/>
  <c r="J1244"/>
  <c r="N1243"/>
  <c r="M1243"/>
  <c r="K1243"/>
  <c r="R1243" s="1"/>
  <c r="J1243"/>
  <c r="N1242"/>
  <c r="Q1242" s="1"/>
  <c r="M1242"/>
  <c r="K1242"/>
  <c r="R1242" s="1"/>
  <c r="J1242"/>
  <c r="N1241"/>
  <c r="O1241" s="1"/>
  <c r="M1241"/>
  <c r="K1241"/>
  <c r="J1241"/>
  <c r="L1240"/>
  <c r="I1240"/>
  <c r="H1240"/>
  <c r="J1240" s="1"/>
  <c r="G1240"/>
  <c r="Q1239"/>
  <c r="N1239"/>
  <c r="M1239"/>
  <c r="M1238" s="1"/>
  <c r="L1239"/>
  <c r="L1238" s="1"/>
  <c r="K1239"/>
  <c r="N1238"/>
  <c r="Q1238" s="1"/>
  <c r="Q1237"/>
  <c r="N1237"/>
  <c r="N1236" s="1"/>
  <c r="Q1236" s="1"/>
  <c r="M1237"/>
  <c r="L1237"/>
  <c r="L1236" s="1"/>
  <c r="K1237"/>
  <c r="N1235"/>
  <c r="Q1235" s="1"/>
  <c r="M1235"/>
  <c r="L1235"/>
  <c r="K1235"/>
  <c r="R1235" s="1"/>
  <c r="N1234"/>
  <c r="M1234"/>
  <c r="M1233" s="1"/>
  <c r="L1234"/>
  <c r="K1234"/>
  <c r="K1233" s="1"/>
  <c r="R1233" s="1"/>
  <c r="N1232"/>
  <c r="Q1232" s="1"/>
  <c r="M1232"/>
  <c r="L1232"/>
  <c r="K1232"/>
  <c r="R1232" s="1"/>
  <c r="N1231"/>
  <c r="N1230" s="1"/>
  <c r="Q1230" s="1"/>
  <c r="M1231"/>
  <c r="L1231"/>
  <c r="K1231"/>
  <c r="R1231" s="1"/>
  <c r="N1229"/>
  <c r="M1229"/>
  <c r="K1229"/>
  <c r="R1229" s="1"/>
  <c r="J1229"/>
  <c r="Q1228"/>
  <c r="N1228"/>
  <c r="M1228"/>
  <c r="K1228"/>
  <c r="J1228"/>
  <c r="L1227"/>
  <c r="J1227"/>
  <c r="N1226"/>
  <c r="Q1226" s="1"/>
  <c r="M1226"/>
  <c r="M1225" s="1"/>
  <c r="K1226"/>
  <c r="K1225" s="1"/>
  <c r="J1226"/>
  <c r="R1225"/>
  <c r="L1225"/>
  <c r="J1225"/>
  <c r="N1224"/>
  <c r="M1224"/>
  <c r="M1223" s="1"/>
  <c r="K1224"/>
  <c r="K1223" s="1"/>
  <c r="R1223" s="1"/>
  <c r="J1224"/>
  <c r="L1223"/>
  <c r="J1223"/>
  <c r="N1222"/>
  <c r="Q1222" s="1"/>
  <c r="M1222"/>
  <c r="K1222"/>
  <c r="R1222" s="1"/>
  <c r="J1222"/>
  <c r="N1221"/>
  <c r="Q1221" s="1"/>
  <c r="M1221"/>
  <c r="K1221"/>
  <c r="J1221"/>
  <c r="L1220"/>
  <c r="J1220"/>
  <c r="N1219"/>
  <c r="N1218" s="1"/>
  <c r="M1219"/>
  <c r="M1218" s="1"/>
  <c r="K1219"/>
  <c r="K1218" s="1"/>
  <c r="J1219"/>
  <c r="L1218"/>
  <c r="J1218"/>
  <c r="J1217"/>
  <c r="N1216"/>
  <c r="M1216"/>
  <c r="M1215" s="1"/>
  <c r="K1216"/>
  <c r="K1215" s="1"/>
  <c r="R1215" s="1"/>
  <c r="J1216"/>
  <c r="L1215"/>
  <c r="J1215"/>
  <c r="N1214"/>
  <c r="Q1214" s="1"/>
  <c r="M1214"/>
  <c r="K1214"/>
  <c r="R1214" s="1"/>
  <c r="J1214"/>
  <c r="N1213"/>
  <c r="Q1213" s="1"/>
  <c r="M1213"/>
  <c r="K1213"/>
  <c r="J1213"/>
  <c r="L1212"/>
  <c r="J1212"/>
  <c r="N1211"/>
  <c r="N1210" s="1"/>
  <c r="Q1210" s="1"/>
  <c r="M1211"/>
  <c r="K1211"/>
  <c r="K1210" s="1"/>
  <c r="R1210" s="1"/>
  <c r="J1211"/>
  <c r="L1210"/>
  <c r="J1210"/>
  <c r="N1209"/>
  <c r="Q1209" s="1"/>
  <c r="M1209"/>
  <c r="M1208" s="1"/>
  <c r="K1209"/>
  <c r="J1209"/>
  <c r="L1208"/>
  <c r="J1208"/>
  <c r="N1207"/>
  <c r="N1206" s="1"/>
  <c r="M1207"/>
  <c r="K1207"/>
  <c r="R1207" s="1"/>
  <c r="J1207"/>
  <c r="Q1206"/>
  <c r="M1206"/>
  <c r="L1206"/>
  <c r="J1206"/>
  <c r="N1205"/>
  <c r="Q1205" s="1"/>
  <c r="M1205"/>
  <c r="K1205"/>
  <c r="K1204" s="1"/>
  <c r="R1204" s="1"/>
  <c r="J1205"/>
  <c r="L1204"/>
  <c r="J1204"/>
  <c r="N1203"/>
  <c r="Q1203" s="1"/>
  <c r="M1203"/>
  <c r="K1203"/>
  <c r="R1203" s="1"/>
  <c r="J1203"/>
  <c r="Q1202"/>
  <c r="N1202"/>
  <c r="M1202"/>
  <c r="K1202"/>
  <c r="R1202" s="1"/>
  <c r="J1202"/>
  <c r="L1201"/>
  <c r="J1201"/>
  <c r="N1200"/>
  <c r="Q1200" s="1"/>
  <c r="M1200"/>
  <c r="K1200"/>
  <c r="R1200" s="1"/>
  <c r="J1200"/>
  <c r="N1199"/>
  <c r="Q1199" s="1"/>
  <c r="M1199"/>
  <c r="K1199"/>
  <c r="R1199" s="1"/>
  <c r="J1199"/>
  <c r="N1198"/>
  <c r="O1198" s="1"/>
  <c r="M1198"/>
  <c r="K1198"/>
  <c r="R1198" s="1"/>
  <c r="J1198"/>
  <c r="L1197"/>
  <c r="J1197"/>
  <c r="N1196"/>
  <c r="M1196"/>
  <c r="M1195" s="1"/>
  <c r="K1196"/>
  <c r="J1196"/>
  <c r="N1195"/>
  <c r="L1195"/>
  <c r="J1195"/>
  <c r="N1194"/>
  <c r="Q1194" s="1"/>
  <c r="M1194"/>
  <c r="M1192" s="1"/>
  <c r="K1194"/>
  <c r="R1194" s="1"/>
  <c r="J1194"/>
  <c r="N1193"/>
  <c r="O1193" s="1"/>
  <c r="M1193"/>
  <c r="K1193"/>
  <c r="K1192" s="1"/>
  <c r="R1192" s="1"/>
  <c r="J1193"/>
  <c r="L1192"/>
  <c r="J1192"/>
  <c r="R1191"/>
  <c r="N1191"/>
  <c r="Q1191" s="1"/>
  <c r="M1191"/>
  <c r="M1190" s="1"/>
  <c r="K1191"/>
  <c r="J1191"/>
  <c r="L1190"/>
  <c r="K1190"/>
  <c r="R1190" s="1"/>
  <c r="J1190"/>
  <c r="N1189"/>
  <c r="N1187" s="1"/>
  <c r="M1189"/>
  <c r="K1189"/>
  <c r="R1189" s="1"/>
  <c r="J1189"/>
  <c r="R1188"/>
  <c r="N1188"/>
  <c r="Q1188" s="1"/>
  <c r="M1188"/>
  <c r="K1188"/>
  <c r="J1188"/>
  <c r="L1187"/>
  <c r="J1187"/>
  <c r="N1186"/>
  <c r="N1185" s="1"/>
  <c r="Q1185" s="1"/>
  <c r="M1186"/>
  <c r="K1186"/>
  <c r="K1185" s="1"/>
  <c r="R1185" s="1"/>
  <c r="J1186"/>
  <c r="L1185"/>
  <c r="J1185"/>
  <c r="N1184"/>
  <c r="Q1184" s="1"/>
  <c r="M1184"/>
  <c r="K1184"/>
  <c r="R1184" s="1"/>
  <c r="J1184"/>
  <c r="L1183"/>
  <c r="J1183"/>
  <c r="N1182"/>
  <c r="M1182"/>
  <c r="K1182"/>
  <c r="K1181" s="1"/>
  <c r="R1181" s="1"/>
  <c r="J1182"/>
  <c r="L1181"/>
  <c r="J1181"/>
  <c r="R1180"/>
  <c r="N1180"/>
  <c r="Q1180" s="1"/>
  <c r="M1180"/>
  <c r="K1180"/>
  <c r="J1180"/>
  <c r="N1179"/>
  <c r="Q1179" s="1"/>
  <c r="M1179"/>
  <c r="K1179"/>
  <c r="R1179" s="1"/>
  <c r="J1179"/>
  <c r="N1178"/>
  <c r="Q1178" s="1"/>
  <c r="M1178"/>
  <c r="K1178"/>
  <c r="R1178" s="1"/>
  <c r="J1178"/>
  <c r="M1177"/>
  <c r="L1177"/>
  <c r="J1177"/>
  <c r="N1176"/>
  <c r="M1176"/>
  <c r="K1176"/>
  <c r="R1176" s="1"/>
  <c r="J1176"/>
  <c r="Q1175"/>
  <c r="N1175"/>
  <c r="M1175"/>
  <c r="K1175"/>
  <c r="R1175" s="1"/>
  <c r="J1175"/>
  <c r="N1174"/>
  <c r="M1174"/>
  <c r="K1174"/>
  <c r="J1174"/>
  <c r="L1173"/>
  <c r="J1173"/>
  <c r="N1172"/>
  <c r="Q1172" s="1"/>
  <c r="M1172"/>
  <c r="K1172"/>
  <c r="R1172" s="1"/>
  <c r="J1172"/>
  <c r="R1171"/>
  <c r="N1171"/>
  <c r="Q1171" s="1"/>
  <c r="M1171"/>
  <c r="K1171"/>
  <c r="K1170" s="1"/>
  <c r="R1170" s="1"/>
  <c r="J1171"/>
  <c r="L1170"/>
  <c r="J1170"/>
  <c r="N1169"/>
  <c r="O1169" s="1"/>
  <c r="M1169"/>
  <c r="K1169"/>
  <c r="R1169" s="1"/>
  <c r="J1169"/>
  <c r="R1168"/>
  <c r="N1168"/>
  <c r="M1168"/>
  <c r="K1168"/>
  <c r="J1168"/>
  <c r="Q1167"/>
  <c r="N1167"/>
  <c r="M1167"/>
  <c r="K1167"/>
  <c r="R1167" s="1"/>
  <c r="J1167"/>
  <c r="L1166"/>
  <c r="J1166"/>
  <c r="N1165"/>
  <c r="O1165" s="1"/>
  <c r="M1165"/>
  <c r="K1165"/>
  <c r="R1165" s="1"/>
  <c r="J1165"/>
  <c r="N1164"/>
  <c r="O1164" s="1"/>
  <c r="M1164"/>
  <c r="K1164"/>
  <c r="J1164"/>
  <c r="L1163"/>
  <c r="J1163"/>
  <c r="N1162"/>
  <c r="Q1162" s="1"/>
  <c r="M1162"/>
  <c r="K1162"/>
  <c r="J1162"/>
  <c r="N1161"/>
  <c r="M1161"/>
  <c r="K1161"/>
  <c r="R1161" s="1"/>
  <c r="J1161"/>
  <c r="L1160"/>
  <c r="J1160"/>
  <c r="N1159"/>
  <c r="Q1159" s="1"/>
  <c r="M1159"/>
  <c r="M1158" s="1"/>
  <c r="K1159"/>
  <c r="J1159"/>
  <c r="L1158"/>
  <c r="J1158"/>
  <c r="N1157"/>
  <c r="M1157"/>
  <c r="K1157"/>
  <c r="R1157" s="1"/>
  <c r="J1157"/>
  <c r="N1156"/>
  <c r="Q1156" s="1"/>
  <c r="M1156"/>
  <c r="K1156"/>
  <c r="R1156" s="1"/>
  <c r="J1156"/>
  <c r="L1155"/>
  <c r="J1155"/>
  <c r="N1154"/>
  <c r="Q1154" s="1"/>
  <c r="M1154"/>
  <c r="M1153" s="1"/>
  <c r="K1154"/>
  <c r="R1154" s="1"/>
  <c r="J1154"/>
  <c r="N1153"/>
  <c r="L1153"/>
  <c r="K1153"/>
  <c r="R1153" s="1"/>
  <c r="J1153"/>
  <c r="N1152"/>
  <c r="M1152"/>
  <c r="M1151" s="1"/>
  <c r="K1152"/>
  <c r="J1152"/>
  <c r="L1151"/>
  <c r="J1151"/>
  <c r="N1150"/>
  <c r="M1150"/>
  <c r="K1150"/>
  <c r="R1150" s="1"/>
  <c r="J1150"/>
  <c r="N1149"/>
  <c r="L1149"/>
  <c r="K1149"/>
  <c r="R1149" s="1"/>
  <c r="J1149"/>
  <c r="J1148"/>
  <c r="N1147"/>
  <c r="Q1147" s="1"/>
  <c r="M1147"/>
  <c r="O1147" s="1"/>
  <c r="K1147"/>
  <c r="R1147" s="1"/>
  <c r="J1147"/>
  <c r="N1146"/>
  <c r="M1146"/>
  <c r="K1146"/>
  <c r="R1146" s="1"/>
  <c r="J1146"/>
  <c r="L1145"/>
  <c r="J1145"/>
  <c r="N1144"/>
  <c r="M1144"/>
  <c r="K1144"/>
  <c r="R1144" s="1"/>
  <c r="J1144"/>
  <c r="N1143"/>
  <c r="Q1143" s="1"/>
  <c r="M1143"/>
  <c r="K1143"/>
  <c r="J1143"/>
  <c r="L1142"/>
  <c r="J1142"/>
  <c r="N1141"/>
  <c r="Q1141" s="1"/>
  <c r="M1141"/>
  <c r="K1141"/>
  <c r="R1141" s="1"/>
  <c r="J1141"/>
  <c r="L1140"/>
  <c r="K1140"/>
  <c r="R1140" s="1"/>
  <c r="J1140"/>
  <c r="N1139"/>
  <c r="M1139"/>
  <c r="K1139"/>
  <c r="R1139" s="1"/>
  <c r="J1139"/>
  <c r="N1138"/>
  <c r="M1138"/>
  <c r="K1138"/>
  <c r="K1137" s="1"/>
  <c r="R1137" s="1"/>
  <c r="J1138"/>
  <c r="L1137"/>
  <c r="J1137"/>
  <c r="R1136"/>
  <c r="N1136"/>
  <c r="M1136"/>
  <c r="K1136"/>
  <c r="J1136"/>
  <c r="N1135"/>
  <c r="Q1135" s="1"/>
  <c r="M1135"/>
  <c r="K1135"/>
  <c r="R1135" s="1"/>
  <c r="J1135"/>
  <c r="L1134"/>
  <c r="J1134"/>
  <c r="N1133"/>
  <c r="M1133"/>
  <c r="K1133"/>
  <c r="R1133" s="1"/>
  <c r="J1133"/>
  <c r="N1132"/>
  <c r="Q1132" s="1"/>
  <c r="M1132"/>
  <c r="K1132"/>
  <c r="J1132"/>
  <c r="L1131"/>
  <c r="J1131"/>
  <c r="N1130"/>
  <c r="M1130"/>
  <c r="K1130"/>
  <c r="R1130" s="1"/>
  <c r="J1130"/>
  <c r="N1129"/>
  <c r="O1129" s="1"/>
  <c r="M1129"/>
  <c r="K1129"/>
  <c r="R1129" s="1"/>
  <c r="J1129"/>
  <c r="N1128"/>
  <c r="M1128"/>
  <c r="K1128"/>
  <c r="R1128" s="1"/>
  <c r="J1128"/>
  <c r="R1127"/>
  <c r="N1127"/>
  <c r="Q1127" s="1"/>
  <c r="M1127"/>
  <c r="K1127"/>
  <c r="J1127"/>
  <c r="L1126"/>
  <c r="J1126"/>
  <c r="N1125"/>
  <c r="M1125"/>
  <c r="M1124" s="1"/>
  <c r="K1125"/>
  <c r="J1125"/>
  <c r="L1124"/>
  <c r="J1124"/>
  <c r="N1123"/>
  <c r="Q1123" s="1"/>
  <c r="M1123"/>
  <c r="M1122" s="1"/>
  <c r="L1123"/>
  <c r="L1122" s="1"/>
  <c r="K1123"/>
  <c r="R1123" s="1"/>
  <c r="K1122"/>
  <c r="R1122" s="1"/>
  <c r="N1121"/>
  <c r="Q1121" s="1"/>
  <c r="M1121"/>
  <c r="O1121" s="1"/>
  <c r="K1121"/>
  <c r="R1121" s="1"/>
  <c r="J1121"/>
  <c r="N1120"/>
  <c r="Q1120" s="1"/>
  <c r="M1120"/>
  <c r="K1120"/>
  <c r="J1120"/>
  <c r="L1119"/>
  <c r="J1119"/>
  <c r="N1118"/>
  <c r="Q1118" s="1"/>
  <c r="M1118"/>
  <c r="K1118"/>
  <c r="R1118" s="1"/>
  <c r="J1118"/>
  <c r="R1117"/>
  <c r="N1117"/>
  <c r="Q1117" s="1"/>
  <c r="M1117"/>
  <c r="K1117"/>
  <c r="J1117"/>
  <c r="L1116"/>
  <c r="J1116"/>
  <c r="Q1115"/>
  <c r="N1115"/>
  <c r="M1115"/>
  <c r="K1115"/>
  <c r="R1115" s="1"/>
  <c r="J1115"/>
  <c r="N1114"/>
  <c r="Q1114" s="1"/>
  <c r="M1114"/>
  <c r="K1114"/>
  <c r="R1114" s="1"/>
  <c r="J1114"/>
  <c r="N1113"/>
  <c r="M1113"/>
  <c r="K1113"/>
  <c r="R1113" s="1"/>
  <c r="J1113"/>
  <c r="N1112"/>
  <c r="M1112"/>
  <c r="K1112"/>
  <c r="R1112" s="1"/>
  <c r="J1112"/>
  <c r="N1111"/>
  <c r="Q1111" s="1"/>
  <c r="M1111"/>
  <c r="K1111"/>
  <c r="R1111" s="1"/>
  <c r="J1111"/>
  <c r="Q1110"/>
  <c r="N1110"/>
  <c r="O1110" s="1"/>
  <c r="M1110"/>
  <c r="K1110"/>
  <c r="R1110" s="1"/>
  <c r="J1110"/>
  <c r="N1109"/>
  <c r="Q1109" s="1"/>
  <c r="M1109"/>
  <c r="K1109"/>
  <c r="J1109"/>
  <c r="L1108"/>
  <c r="J1108"/>
  <c r="N1107"/>
  <c r="Q1107" s="1"/>
  <c r="M1107"/>
  <c r="K1107"/>
  <c r="R1107" s="1"/>
  <c r="J1107"/>
  <c r="N1106"/>
  <c r="M1106"/>
  <c r="K1106"/>
  <c r="R1106" s="1"/>
  <c r="J1106"/>
  <c r="L1105"/>
  <c r="J1105"/>
  <c r="N1104"/>
  <c r="O1104" s="1"/>
  <c r="M1104"/>
  <c r="M1103" s="1"/>
  <c r="K1104"/>
  <c r="K1103" s="1"/>
  <c r="R1103" s="1"/>
  <c r="J1104"/>
  <c r="N1103"/>
  <c r="Q1103" s="1"/>
  <c r="L1103"/>
  <c r="J1103"/>
  <c r="N1102"/>
  <c r="M1102"/>
  <c r="M1101" s="1"/>
  <c r="K1102"/>
  <c r="R1102" s="1"/>
  <c r="J1102"/>
  <c r="L1101"/>
  <c r="K1101"/>
  <c r="R1101" s="1"/>
  <c r="J1101"/>
  <c r="R1100"/>
  <c r="N1100"/>
  <c r="N1099" s="1"/>
  <c r="M1100"/>
  <c r="M1099" s="1"/>
  <c r="K1100"/>
  <c r="K1099" s="1"/>
  <c r="J1100"/>
  <c r="R1099"/>
  <c r="L1099"/>
  <c r="J1099"/>
  <c r="N1098"/>
  <c r="O1098" s="1"/>
  <c r="M1098"/>
  <c r="M1097" s="1"/>
  <c r="K1098"/>
  <c r="R1098" s="1"/>
  <c r="J1098"/>
  <c r="L1097"/>
  <c r="J1097"/>
  <c r="N1096"/>
  <c r="Q1096" s="1"/>
  <c r="M1096"/>
  <c r="O1096" s="1"/>
  <c r="K1096"/>
  <c r="R1096" s="1"/>
  <c r="J1096"/>
  <c r="N1095"/>
  <c r="Q1095" s="1"/>
  <c r="M1095"/>
  <c r="K1095"/>
  <c r="R1095" s="1"/>
  <c r="J1095"/>
  <c r="L1094"/>
  <c r="J1094"/>
  <c r="N1093"/>
  <c r="Q1093" s="1"/>
  <c r="M1093"/>
  <c r="K1093"/>
  <c r="R1093" s="1"/>
  <c r="J1093"/>
  <c r="N1092"/>
  <c r="M1092"/>
  <c r="O1092" s="1"/>
  <c r="K1092"/>
  <c r="R1092" s="1"/>
  <c r="J1092"/>
  <c r="L1091"/>
  <c r="K1091"/>
  <c r="R1091" s="1"/>
  <c r="J1091"/>
  <c r="N1090"/>
  <c r="M1090"/>
  <c r="K1090"/>
  <c r="K1089" s="1"/>
  <c r="R1089" s="1"/>
  <c r="J1090"/>
  <c r="L1089"/>
  <c r="J1089"/>
  <c r="N1088"/>
  <c r="Q1088" s="1"/>
  <c r="M1088"/>
  <c r="L1088"/>
  <c r="K1088"/>
  <c r="R1088" s="1"/>
  <c r="R1087"/>
  <c r="N1087"/>
  <c r="N1086" s="1"/>
  <c r="Q1086" s="1"/>
  <c r="M1087"/>
  <c r="L1087"/>
  <c r="L1086" s="1"/>
  <c r="K1087"/>
  <c r="K1086" s="1"/>
  <c r="R1086" s="1"/>
  <c r="N1085"/>
  <c r="Q1085" s="1"/>
  <c r="M1085"/>
  <c r="L1085"/>
  <c r="K1085"/>
  <c r="R1085" s="1"/>
  <c r="N1084"/>
  <c r="M1084"/>
  <c r="L1084"/>
  <c r="K1084"/>
  <c r="N1083"/>
  <c r="Q1083" s="1"/>
  <c r="M1083"/>
  <c r="L1083"/>
  <c r="K1083"/>
  <c r="R1083" s="1"/>
  <c r="N1081"/>
  <c r="Q1081" s="1"/>
  <c r="M1081"/>
  <c r="L1081"/>
  <c r="K1081"/>
  <c r="R1081" s="1"/>
  <c r="N1080"/>
  <c r="N1079" s="1"/>
  <c r="Q1079" s="1"/>
  <c r="M1080"/>
  <c r="L1080"/>
  <c r="L1079" s="1"/>
  <c r="K1080"/>
  <c r="N1078"/>
  <c r="Q1078" s="1"/>
  <c r="M1078"/>
  <c r="L1078"/>
  <c r="K1078"/>
  <c r="R1078" s="1"/>
  <c r="N1077"/>
  <c r="Q1077" s="1"/>
  <c r="M1077"/>
  <c r="L1077"/>
  <c r="K1077"/>
  <c r="R1077" s="1"/>
  <c r="N1076"/>
  <c r="Q1076" s="1"/>
  <c r="M1076"/>
  <c r="L1076"/>
  <c r="K1076"/>
  <c r="R1076" s="1"/>
  <c r="N1075"/>
  <c r="Q1075" s="1"/>
  <c r="M1075"/>
  <c r="L1075"/>
  <c r="K1075"/>
  <c r="N1074"/>
  <c r="Q1074" s="1"/>
  <c r="M1074"/>
  <c r="L1074"/>
  <c r="K1074"/>
  <c r="R1074" s="1"/>
  <c r="N1073"/>
  <c r="M1073"/>
  <c r="L1073"/>
  <c r="K1073"/>
  <c r="R1073" s="1"/>
  <c r="N1071"/>
  <c r="Q1071" s="1"/>
  <c r="M1071"/>
  <c r="M1070" s="1"/>
  <c r="L1071"/>
  <c r="L1070" s="1"/>
  <c r="K1071"/>
  <c r="K1070" s="1"/>
  <c r="R1070" s="1"/>
  <c r="N1069"/>
  <c r="Q1069" s="1"/>
  <c r="M1069"/>
  <c r="L1069"/>
  <c r="K1069"/>
  <c r="R1069" s="1"/>
  <c r="N1068"/>
  <c r="N1067" s="1"/>
  <c r="Q1067" s="1"/>
  <c r="M1068"/>
  <c r="L1068"/>
  <c r="L1067" s="1"/>
  <c r="K1068"/>
  <c r="R1068" s="1"/>
  <c r="N1066"/>
  <c r="Q1066" s="1"/>
  <c r="M1066"/>
  <c r="K1066"/>
  <c r="K1065" s="1"/>
  <c r="R1065" s="1"/>
  <c r="J1066"/>
  <c r="N1065"/>
  <c r="Q1065" s="1"/>
  <c r="L1065"/>
  <c r="J1065"/>
  <c r="N1064"/>
  <c r="Q1064" s="1"/>
  <c r="M1064"/>
  <c r="K1064"/>
  <c r="R1064" s="1"/>
  <c r="J1064"/>
  <c r="N1063"/>
  <c r="N1062" s="1"/>
  <c r="M1063"/>
  <c r="K1063"/>
  <c r="J1063"/>
  <c r="Q1062"/>
  <c r="L1062"/>
  <c r="J1062"/>
  <c r="N1061"/>
  <c r="M1061"/>
  <c r="K1061"/>
  <c r="K1060" s="1"/>
  <c r="R1060" s="1"/>
  <c r="J1061"/>
  <c r="L1060"/>
  <c r="J1060"/>
  <c r="N1059"/>
  <c r="N1058" s="1"/>
  <c r="M1059"/>
  <c r="M1058" s="1"/>
  <c r="K1059"/>
  <c r="J1059"/>
  <c r="L1058"/>
  <c r="J1058"/>
  <c r="J1057"/>
  <c r="N1056"/>
  <c r="Q1056" s="1"/>
  <c r="M1056"/>
  <c r="K1056"/>
  <c r="K1055" s="1"/>
  <c r="J1056"/>
  <c r="N1055"/>
  <c r="N1054" s="1"/>
  <c r="L1055"/>
  <c r="L1054" s="1"/>
  <c r="J1055"/>
  <c r="J1054"/>
  <c r="J1053"/>
  <c r="N1052"/>
  <c r="Q1052" s="1"/>
  <c r="M1052"/>
  <c r="M1051" s="1"/>
  <c r="K1052"/>
  <c r="K1051" s="1"/>
  <c r="R1051" s="1"/>
  <c r="J1052"/>
  <c r="L1051"/>
  <c r="J1051"/>
  <c r="N1050"/>
  <c r="M1050"/>
  <c r="K1050"/>
  <c r="R1050" s="1"/>
  <c r="J1050"/>
  <c r="R1049"/>
  <c r="N1049"/>
  <c r="M1049"/>
  <c r="M1048" s="1"/>
  <c r="K1049"/>
  <c r="J1049"/>
  <c r="L1048"/>
  <c r="J1048"/>
  <c r="N1047"/>
  <c r="M1047"/>
  <c r="K1047"/>
  <c r="R1047" s="1"/>
  <c r="J1047"/>
  <c r="Q1046"/>
  <c r="N1046"/>
  <c r="N1045" s="1"/>
  <c r="Q1045" s="1"/>
  <c r="M1046"/>
  <c r="K1046"/>
  <c r="R1046" s="1"/>
  <c r="J1046"/>
  <c r="L1045"/>
  <c r="J1045"/>
  <c r="N1044"/>
  <c r="Q1044" s="1"/>
  <c r="M1044"/>
  <c r="K1044"/>
  <c r="R1044" s="1"/>
  <c r="J1044"/>
  <c r="N1043"/>
  <c r="Q1043" s="1"/>
  <c r="M1043"/>
  <c r="K1043"/>
  <c r="J1043"/>
  <c r="L1042"/>
  <c r="L1041" s="1"/>
  <c r="L1040" s="1"/>
  <c r="J1042"/>
  <c r="J1041"/>
  <c r="J1040"/>
  <c r="J1039"/>
  <c r="R1038"/>
  <c r="N1038"/>
  <c r="N1037" s="1"/>
  <c r="Q1037" s="1"/>
  <c r="M1038"/>
  <c r="M1037" s="1"/>
  <c r="M1036" s="1"/>
  <c r="M1035" s="1"/>
  <c r="K1038"/>
  <c r="K1037" s="1"/>
  <c r="K1036" s="1"/>
  <c r="J1038"/>
  <c r="L1037"/>
  <c r="J1037"/>
  <c r="L1036"/>
  <c r="L1035" s="1"/>
  <c r="J1036"/>
  <c r="J1035"/>
  <c r="N1034"/>
  <c r="Q1034" s="1"/>
  <c r="M1034"/>
  <c r="K1034"/>
  <c r="R1034" s="1"/>
  <c r="J1034"/>
  <c r="N1033"/>
  <c r="N1032" s="1"/>
  <c r="M1033"/>
  <c r="O1033" s="1"/>
  <c r="K1033"/>
  <c r="R1033" s="1"/>
  <c r="J1033"/>
  <c r="L1032"/>
  <c r="L1031" s="1"/>
  <c r="L1030" s="1"/>
  <c r="K1032"/>
  <c r="J1032"/>
  <c r="J1031"/>
  <c r="J1030"/>
  <c r="N1029"/>
  <c r="O1029" s="1"/>
  <c r="M1029"/>
  <c r="K1029"/>
  <c r="K1028" s="1"/>
  <c r="R1028" s="1"/>
  <c r="J1029"/>
  <c r="N1028"/>
  <c r="Q1028" s="1"/>
  <c r="M1028"/>
  <c r="L1028"/>
  <c r="J1028"/>
  <c r="N1027"/>
  <c r="M1027"/>
  <c r="K1027"/>
  <c r="R1027" s="1"/>
  <c r="J1027"/>
  <c r="N1026"/>
  <c r="Q1026" s="1"/>
  <c r="M1026"/>
  <c r="K1026"/>
  <c r="R1026" s="1"/>
  <c r="J1026"/>
  <c r="N1025"/>
  <c r="Q1025" s="1"/>
  <c r="M1025"/>
  <c r="K1025"/>
  <c r="K1024" s="1"/>
  <c r="J1025"/>
  <c r="L1024"/>
  <c r="J1024"/>
  <c r="J1023"/>
  <c r="J1022"/>
  <c r="N1021"/>
  <c r="N1020" s="1"/>
  <c r="Q1020" s="1"/>
  <c r="M1021"/>
  <c r="M1020" s="1"/>
  <c r="O1020" s="1"/>
  <c r="K1021"/>
  <c r="K1020" s="1"/>
  <c r="R1020" s="1"/>
  <c r="J1021"/>
  <c r="L1020"/>
  <c r="J1020"/>
  <c r="N1019"/>
  <c r="M1019"/>
  <c r="K1019"/>
  <c r="R1019" s="1"/>
  <c r="J1019"/>
  <c r="N1018"/>
  <c r="Q1018" s="1"/>
  <c r="M1018"/>
  <c r="M1017" s="1"/>
  <c r="K1018"/>
  <c r="R1018" s="1"/>
  <c r="J1018"/>
  <c r="L1017"/>
  <c r="J1017"/>
  <c r="N1016"/>
  <c r="Q1016" s="1"/>
  <c r="M1016"/>
  <c r="K1016"/>
  <c r="J1016"/>
  <c r="N1015"/>
  <c r="M1015"/>
  <c r="K1015"/>
  <c r="R1015" s="1"/>
  <c r="J1015"/>
  <c r="L1014"/>
  <c r="J1014"/>
  <c r="N1013"/>
  <c r="Q1013" s="1"/>
  <c r="M1013"/>
  <c r="K1013"/>
  <c r="R1013" s="1"/>
  <c r="J1013"/>
  <c r="N1012"/>
  <c r="O1012" s="1"/>
  <c r="M1012"/>
  <c r="L1012"/>
  <c r="J1012"/>
  <c r="N1011"/>
  <c r="M1011"/>
  <c r="K1011"/>
  <c r="K1010" s="1"/>
  <c r="R1010" s="1"/>
  <c r="J1011"/>
  <c r="L1010"/>
  <c r="J1010"/>
  <c r="N1009"/>
  <c r="Q1009" s="1"/>
  <c r="M1009"/>
  <c r="K1009"/>
  <c r="R1009" s="1"/>
  <c r="J1009"/>
  <c r="N1008"/>
  <c r="Q1008" s="1"/>
  <c r="M1008"/>
  <c r="K1008"/>
  <c r="R1008" s="1"/>
  <c r="J1008"/>
  <c r="N1007"/>
  <c r="Q1007" s="1"/>
  <c r="M1007"/>
  <c r="L1007"/>
  <c r="L1005" s="1"/>
  <c r="K1007"/>
  <c r="R1007" s="1"/>
  <c r="N1006"/>
  <c r="Q1006" s="1"/>
  <c r="M1006"/>
  <c r="M1005" s="1"/>
  <c r="K1006"/>
  <c r="J1006"/>
  <c r="J1005"/>
  <c r="N1004"/>
  <c r="Q1004" s="1"/>
  <c r="M1004"/>
  <c r="K1004"/>
  <c r="J1004"/>
  <c r="N1003"/>
  <c r="Q1003" s="1"/>
  <c r="M1003"/>
  <c r="K1003"/>
  <c r="R1003" s="1"/>
  <c r="J1003"/>
  <c r="R1002"/>
  <c r="N1002"/>
  <c r="M1002"/>
  <c r="K1002"/>
  <c r="J1002"/>
  <c r="L1001"/>
  <c r="J1001"/>
  <c r="N1000"/>
  <c r="M1000"/>
  <c r="K1000"/>
  <c r="K999" s="1"/>
  <c r="R999" s="1"/>
  <c r="J1000"/>
  <c r="L999"/>
  <c r="J999"/>
  <c r="N998"/>
  <c r="O998" s="1"/>
  <c r="M998"/>
  <c r="K998"/>
  <c r="R998" s="1"/>
  <c r="J998"/>
  <c r="N997"/>
  <c r="O997" s="1"/>
  <c r="M997"/>
  <c r="K997"/>
  <c r="R997" s="1"/>
  <c r="J997"/>
  <c r="R996"/>
  <c r="N996"/>
  <c r="M996"/>
  <c r="K996"/>
  <c r="J996"/>
  <c r="L995"/>
  <c r="J995"/>
  <c r="N994"/>
  <c r="O994" s="1"/>
  <c r="M994"/>
  <c r="K994"/>
  <c r="R994" s="1"/>
  <c r="J994"/>
  <c r="N993"/>
  <c r="Q993" s="1"/>
  <c r="M993"/>
  <c r="K993"/>
  <c r="R993" s="1"/>
  <c r="J993"/>
  <c r="Q992"/>
  <c r="N992"/>
  <c r="M992"/>
  <c r="K992"/>
  <c r="R992" s="1"/>
  <c r="J992"/>
  <c r="N991"/>
  <c r="O991" s="1"/>
  <c r="M991"/>
  <c r="K991"/>
  <c r="R991" s="1"/>
  <c r="J991"/>
  <c r="N990"/>
  <c r="Q990" s="1"/>
  <c r="M990"/>
  <c r="K990"/>
  <c r="R990" s="1"/>
  <c r="J990"/>
  <c r="R989"/>
  <c r="N989"/>
  <c r="M989"/>
  <c r="K989"/>
  <c r="J989"/>
  <c r="L988"/>
  <c r="I988"/>
  <c r="J988" s="1"/>
  <c r="H988"/>
  <c r="G988"/>
  <c r="J987"/>
  <c r="J986"/>
  <c r="J985"/>
  <c r="N984"/>
  <c r="O984" s="1"/>
  <c r="M984"/>
  <c r="K984"/>
  <c r="R984" s="1"/>
  <c r="J984"/>
  <c r="N983"/>
  <c r="Q983" s="1"/>
  <c r="M983"/>
  <c r="K983"/>
  <c r="R983" s="1"/>
  <c r="J983"/>
  <c r="L982"/>
  <c r="I982"/>
  <c r="H982"/>
  <c r="G982"/>
  <c r="L981"/>
  <c r="L980" s="1"/>
  <c r="J981"/>
  <c r="J980"/>
  <c r="N979"/>
  <c r="M979"/>
  <c r="M978" s="1"/>
  <c r="K979"/>
  <c r="R979" s="1"/>
  <c r="J979"/>
  <c r="L978"/>
  <c r="K978"/>
  <c r="R978" s="1"/>
  <c r="J978"/>
  <c r="N977"/>
  <c r="Q977" s="1"/>
  <c r="M977"/>
  <c r="O977" s="1"/>
  <c r="K977"/>
  <c r="J977"/>
  <c r="N976"/>
  <c r="Q976" s="1"/>
  <c r="M976"/>
  <c r="K976"/>
  <c r="R976" s="1"/>
  <c r="J976"/>
  <c r="N975"/>
  <c r="M975"/>
  <c r="K975"/>
  <c r="R975" s="1"/>
  <c r="J975"/>
  <c r="R974"/>
  <c r="N974"/>
  <c r="M974"/>
  <c r="K974"/>
  <c r="J974"/>
  <c r="N973"/>
  <c r="M973"/>
  <c r="K973"/>
  <c r="R973" s="1"/>
  <c r="J973"/>
  <c r="Q972"/>
  <c r="N972"/>
  <c r="M972"/>
  <c r="O972" s="1"/>
  <c r="K972"/>
  <c r="R972" s="1"/>
  <c r="J972"/>
  <c r="L971"/>
  <c r="L970" s="1"/>
  <c r="L969" s="1"/>
  <c r="I971"/>
  <c r="H971"/>
  <c r="G971"/>
  <c r="J970"/>
  <c r="J969"/>
  <c r="J968"/>
  <c r="N967"/>
  <c r="Q967" s="1"/>
  <c r="M967"/>
  <c r="K967"/>
  <c r="J967"/>
  <c r="M966"/>
  <c r="L966"/>
  <c r="J966"/>
  <c r="N965"/>
  <c r="M965"/>
  <c r="M964" s="1"/>
  <c r="K965"/>
  <c r="K964" s="1"/>
  <c r="R964" s="1"/>
  <c r="J965"/>
  <c r="L964"/>
  <c r="J964"/>
  <c r="N963"/>
  <c r="Q963" s="1"/>
  <c r="M963"/>
  <c r="L963"/>
  <c r="K963"/>
  <c r="R963" s="1"/>
  <c r="Q962"/>
  <c r="N962"/>
  <c r="M962"/>
  <c r="K962"/>
  <c r="J962"/>
  <c r="L961"/>
  <c r="J961"/>
  <c r="J960"/>
  <c r="J959"/>
  <c r="N958"/>
  <c r="N957" s="1"/>
  <c r="M958"/>
  <c r="K958"/>
  <c r="K957" s="1"/>
  <c r="J958"/>
  <c r="L957"/>
  <c r="L956" s="1"/>
  <c r="L955" s="1"/>
  <c r="J957"/>
  <c r="J956"/>
  <c r="J955"/>
  <c r="N954"/>
  <c r="M954"/>
  <c r="K954"/>
  <c r="R954" s="1"/>
  <c r="J954"/>
  <c r="L953"/>
  <c r="J953"/>
  <c r="Q952"/>
  <c r="N952"/>
  <c r="M952"/>
  <c r="M951" s="1"/>
  <c r="K952"/>
  <c r="K951" s="1"/>
  <c r="J952"/>
  <c r="L951"/>
  <c r="J951"/>
  <c r="J950"/>
  <c r="N949"/>
  <c r="Q949" s="1"/>
  <c r="M949"/>
  <c r="M948" s="1"/>
  <c r="L949"/>
  <c r="L948" s="1"/>
  <c r="K949"/>
  <c r="R949" s="1"/>
  <c r="N947"/>
  <c r="M947"/>
  <c r="M946" s="1"/>
  <c r="M945" s="1"/>
  <c r="K947"/>
  <c r="R947" s="1"/>
  <c r="J947"/>
  <c r="L946"/>
  <c r="J946"/>
  <c r="J945"/>
  <c r="J944"/>
  <c r="N943"/>
  <c r="O943" s="1"/>
  <c r="M943"/>
  <c r="K943"/>
  <c r="R943" s="1"/>
  <c r="J943"/>
  <c r="N942"/>
  <c r="N941" s="1"/>
  <c r="L942"/>
  <c r="L941" s="1"/>
  <c r="K942"/>
  <c r="J942"/>
  <c r="J941"/>
  <c r="N940"/>
  <c r="M940"/>
  <c r="K940"/>
  <c r="R940" s="1"/>
  <c r="J940"/>
  <c r="L939"/>
  <c r="L938" s="1"/>
  <c r="L937" s="1"/>
  <c r="J939"/>
  <c r="J938"/>
  <c r="J937"/>
  <c r="N936"/>
  <c r="M936"/>
  <c r="M935" s="1"/>
  <c r="M934" s="1"/>
  <c r="K936"/>
  <c r="R936" s="1"/>
  <c r="J936"/>
  <c r="L935"/>
  <c r="L934" s="1"/>
  <c r="L933" s="1"/>
  <c r="K935"/>
  <c r="R935" s="1"/>
  <c r="J935"/>
  <c r="K934"/>
  <c r="J934"/>
  <c r="J933"/>
  <c r="N932"/>
  <c r="N931" s="1"/>
  <c r="Q931" s="1"/>
  <c r="M932"/>
  <c r="K932"/>
  <c r="J932"/>
  <c r="M931"/>
  <c r="L931"/>
  <c r="J931"/>
  <c r="N930"/>
  <c r="M930"/>
  <c r="K930"/>
  <c r="R930" s="1"/>
  <c r="J930"/>
  <c r="N929"/>
  <c r="Q929" s="1"/>
  <c r="M929"/>
  <c r="M928" s="1"/>
  <c r="L929"/>
  <c r="L928" s="1"/>
  <c r="K929"/>
  <c r="I928"/>
  <c r="J928" s="1"/>
  <c r="H928"/>
  <c r="G928"/>
  <c r="J927"/>
  <c r="R926"/>
  <c r="N926"/>
  <c r="M926"/>
  <c r="M925" s="1"/>
  <c r="K926"/>
  <c r="K925" s="1"/>
  <c r="R925" s="1"/>
  <c r="J926"/>
  <c r="L925"/>
  <c r="J925"/>
  <c r="R924"/>
  <c r="N924"/>
  <c r="M924"/>
  <c r="M923" s="1"/>
  <c r="K924"/>
  <c r="K923" s="1"/>
  <c r="R923" s="1"/>
  <c r="J924"/>
  <c r="L923"/>
  <c r="J923"/>
  <c r="N922"/>
  <c r="M922"/>
  <c r="M921" s="1"/>
  <c r="K922"/>
  <c r="K921" s="1"/>
  <c r="R921" s="1"/>
  <c r="J922"/>
  <c r="L921"/>
  <c r="J921"/>
  <c r="N920"/>
  <c r="M920"/>
  <c r="M919" s="1"/>
  <c r="K920"/>
  <c r="K919" s="1"/>
  <c r="R919" s="1"/>
  <c r="J920"/>
  <c r="L919"/>
  <c r="J919"/>
  <c r="R918"/>
  <c r="N918"/>
  <c r="M918"/>
  <c r="K918"/>
  <c r="J918"/>
  <c r="N917"/>
  <c r="M917"/>
  <c r="K917"/>
  <c r="K916" s="1"/>
  <c r="J917"/>
  <c r="R916"/>
  <c r="M916"/>
  <c r="L916"/>
  <c r="J916"/>
  <c r="N915"/>
  <c r="Q915" s="1"/>
  <c r="M915"/>
  <c r="L915"/>
  <c r="L913" s="1"/>
  <c r="K915"/>
  <c r="R915" s="1"/>
  <c r="N914"/>
  <c r="O914" s="1"/>
  <c r="M914"/>
  <c r="K914"/>
  <c r="J914"/>
  <c r="J913"/>
  <c r="N912"/>
  <c r="N911" s="1"/>
  <c r="Q911" s="1"/>
  <c r="M912"/>
  <c r="M911" s="1"/>
  <c r="K912"/>
  <c r="J912"/>
  <c r="L911"/>
  <c r="J911"/>
  <c r="J910"/>
  <c r="N909"/>
  <c r="N908" s="1"/>
  <c r="O908" s="1"/>
  <c r="M909"/>
  <c r="M908" s="1"/>
  <c r="K909"/>
  <c r="J909"/>
  <c r="L908"/>
  <c r="J908"/>
  <c r="N907"/>
  <c r="Q907" s="1"/>
  <c r="M907"/>
  <c r="K907"/>
  <c r="J907"/>
  <c r="L906"/>
  <c r="J906"/>
  <c r="Q905"/>
  <c r="N905"/>
  <c r="N904" s="1"/>
  <c r="M905"/>
  <c r="M904" s="1"/>
  <c r="K905"/>
  <c r="J905"/>
  <c r="L904"/>
  <c r="J904"/>
  <c r="J903"/>
  <c r="J902"/>
  <c r="N901"/>
  <c r="N900" s="1"/>
  <c r="M901"/>
  <c r="M900" s="1"/>
  <c r="M899" s="1"/>
  <c r="K901"/>
  <c r="J901"/>
  <c r="L900"/>
  <c r="L899" s="1"/>
  <c r="J900"/>
  <c r="J899"/>
  <c r="N898"/>
  <c r="Q898" s="1"/>
  <c r="M898"/>
  <c r="M897" s="1"/>
  <c r="K898"/>
  <c r="J898"/>
  <c r="L897"/>
  <c r="J897"/>
  <c r="R896"/>
  <c r="N896"/>
  <c r="N895" s="1"/>
  <c r="Q895" s="1"/>
  <c r="M896"/>
  <c r="M895" s="1"/>
  <c r="K896"/>
  <c r="K895" s="1"/>
  <c r="R895" s="1"/>
  <c r="J896"/>
  <c r="L895"/>
  <c r="J895"/>
  <c r="N894"/>
  <c r="M894"/>
  <c r="K894"/>
  <c r="J894"/>
  <c r="N893"/>
  <c r="M893"/>
  <c r="L893"/>
  <c r="J893"/>
  <c r="N892"/>
  <c r="N891" s="1"/>
  <c r="M892"/>
  <c r="M891" s="1"/>
  <c r="L892"/>
  <c r="L891" s="1"/>
  <c r="K892"/>
  <c r="J892"/>
  <c r="J891"/>
  <c r="N890"/>
  <c r="Q890" s="1"/>
  <c r="M890"/>
  <c r="K890"/>
  <c r="J890"/>
  <c r="N889"/>
  <c r="Q889" s="1"/>
  <c r="L889"/>
  <c r="J889"/>
  <c r="N888"/>
  <c r="Q888" s="1"/>
  <c r="M888"/>
  <c r="M887" s="1"/>
  <c r="K888"/>
  <c r="R888" s="1"/>
  <c r="J888"/>
  <c r="L887"/>
  <c r="J887"/>
  <c r="N886"/>
  <c r="Q886" s="1"/>
  <c r="M886"/>
  <c r="O886" s="1"/>
  <c r="K886"/>
  <c r="K885" s="1"/>
  <c r="R885" s="1"/>
  <c r="J886"/>
  <c r="L885"/>
  <c r="J885"/>
  <c r="N884"/>
  <c r="Q884" s="1"/>
  <c r="M884"/>
  <c r="M883" s="1"/>
  <c r="K884"/>
  <c r="R884" s="1"/>
  <c r="J884"/>
  <c r="N883"/>
  <c r="L883"/>
  <c r="K883"/>
  <c r="R883" s="1"/>
  <c r="J883"/>
  <c r="N882"/>
  <c r="Q882" s="1"/>
  <c r="M882"/>
  <c r="K882"/>
  <c r="R882" s="1"/>
  <c r="J882"/>
  <c r="L881"/>
  <c r="J881"/>
  <c r="N880"/>
  <c r="Q880" s="1"/>
  <c r="M880"/>
  <c r="M879" s="1"/>
  <c r="K880"/>
  <c r="R880" s="1"/>
  <c r="J880"/>
  <c r="L879"/>
  <c r="J879"/>
  <c r="N878"/>
  <c r="Q878" s="1"/>
  <c r="M878"/>
  <c r="M877" s="1"/>
  <c r="K878"/>
  <c r="R878" s="1"/>
  <c r="J878"/>
  <c r="N877"/>
  <c r="Q877" s="1"/>
  <c r="L877"/>
  <c r="K877"/>
  <c r="R877" s="1"/>
  <c r="J877"/>
  <c r="N876"/>
  <c r="Q876" s="1"/>
  <c r="M876"/>
  <c r="M875" s="1"/>
  <c r="K876"/>
  <c r="R876" s="1"/>
  <c r="J876"/>
  <c r="L875"/>
  <c r="J875"/>
  <c r="N874"/>
  <c r="Q874" s="1"/>
  <c r="M874"/>
  <c r="M873" s="1"/>
  <c r="K874"/>
  <c r="R874" s="1"/>
  <c r="J874"/>
  <c r="L873"/>
  <c r="J873"/>
  <c r="N872"/>
  <c r="Q872" s="1"/>
  <c r="M872"/>
  <c r="M871" s="1"/>
  <c r="K872"/>
  <c r="J872"/>
  <c r="N871"/>
  <c r="Q871" s="1"/>
  <c r="L871"/>
  <c r="J871"/>
  <c r="J870"/>
  <c r="N869"/>
  <c r="N868" s="1"/>
  <c r="Q868" s="1"/>
  <c r="M869"/>
  <c r="K869"/>
  <c r="R869" s="1"/>
  <c r="J869"/>
  <c r="M868"/>
  <c r="L868"/>
  <c r="J868"/>
  <c r="N867"/>
  <c r="Q867" s="1"/>
  <c r="M867"/>
  <c r="K867"/>
  <c r="K866" s="1"/>
  <c r="R866" s="1"/>
  <c r="J867"/>
  <c r="N866"/>
  <c r="Q866" s="1"/>
  <c r="M866"/>
  <c r="L866"/>
  <c r="J866"/>
  <c r="Q865"/>
  <c r="N865"/>
  <c r="M865"/>
  <c r="K865"/>
  <c r="R865" s="1"/>
  <c r="J865"/>
  <c r="N864"/>
  <c r="Q864" s="1"/>
  <c r="M864"/>
  <c r="L864"/>
  <c r="L863" s="1"/>
  <c r="K864"/>
  <c r="J863"/>
  <c r="N862"/>
  <c r="O862" s="1"/>
  <c r="M862"/>
  <c r="K862"/>
  <c r="J862"/>
  <c r="N861"/>
  <c r="M861"/>
  <c r="L861"/>
  <c r="J861"/>
  <c r="R860"/>
  <c r="N860"/>
  <c r="N859" s="1"/>
  <c r="Q859" s="1"/>
  <c r="M860"/>
  <c r="K860"/>
  <c r="K859" s="1"/>
  <c r="J860"/>
  <c r="R859"/>
  <c r="M859"/>
  <c r="L859"/>
  <c r="J859"/>
  <c r="N858"/>
  <c r="M858"/>
  <c r="K858"/>
  <c r="J858"/>
  <c r="L857"/>
  <c r="J857"/>
  <c r="N856"/>
  <c r="M856"/>
  <c r="M855" s="1"/>
  <c r="K856"/>
  <c r="K855" s="1"/>
  <c r="R855" s="1"/>
  <c r="J856"/>
  <c r="L855"/>
  <c r="L854" s="1"/>
  <c r="J855"/>
  <c r="J854"/>
  <c r="J853"/>
  <c r="N852"/>
  <c r="Q852" s="1"/>
  <c r="M852"/>
  <c r="M851" s="1"/>
  <c r="K852"/>
  <c r="R852" s="1"/>
  <c r="J852"/>
  <c r="N851"/>
  <c r="L851"/>
  <c r="J851"/>
  <c r="N850"/>
  <c r="Q850" s="1"/>
  <c r="M850"/>
  <c r="K850"/>
  <c r="K848" s="1"/>
  <c r="R848" s="1"/>
  <c r="J850"/>
  <c r="R849"/>
  <c r="N849"/>
  <c r="Q849" s="1"/>
  <c r="M849"/>
  <c r="K849"/>
  <c r="J849"/>
  <c r="L848"/>
  <c r="J848"/>
  <c r="Q847"/>
  <c r="N847"/>
  <c r="M847"/>
  <c r="M846" s="1"/>
  <c r="K847"/>
  <c r="K846" s="1"/>
  <c r="R846" s="1"/>
  <c r="J847"/>
  <c r="L846"/>
  <c r="J846"/>
  <c r="N845"/>
  <c r="M845"/>
  <c r="K845"/>
  <c r="R845" s="1"/>
  <c r="J845"/>
  <c r="L844"/>
  <c r="J844"/>
  <c r="N843"/>
  <c r="O843" s="1"/>
  <c r="M843"/>
  <c r="K843"/>
  <c r="R843" s="1"/>
  <c r="J843"/>
  <c r="N842"/>
  <c r="Q842" s="1"/>
  <c r="M842"/>
  <c r="K842"/>
  <c r="J842"/>
  <c r="L841"/>
  <c r="J841"/>
  <c r="R840"/>
  <c r="N840"/>
  <c r="M840"/>
  <c r="K840"/>
  <c r="J840"/>
  <c r="N839"/>
  <c r="M839"/>
  <c r="K839"/>
  <c r="R839" s="1"/>
  <c r="J839"/>
  <c r="N838"/>
  <c r="Q838" s="1"/>
  <c r="M838"/>
  <c r="K838"/>
  <c r="R838" s="1"/>
  <c r="J838"/>
  <c r="N837"/>
  <c r="O837" s="1"/>
  <c r="M837"/>
  <c r="K837"/>
  <c r="R837" s="1"/>
  <c r="J837"/>
  <c r="Q836"/>
  <c r="N836"/>
  <c r="M836"/>
  <c r="O836" s="1"/>
  <c r="K836"/>
  <c r="R836" s="1"/>
  <c r="J836"/>
  <c r="N835"/>
  <c r="Q835" s="1"/>
  <c r="M835"/>
  <c r="K835"/>
  <c r="R835" s="1"/>
  <c r="J835"/>
  <c r="L834"/>
  <c r="I834"/>
  <c r="H834"/>
  <c r="G834"/>
  <c r="J833"/>
  <c r="N832"/>
  <c r="Q832" s="1"/>
  <c r="M832"/>
  <c r="K832"/>
  <c r="R832" s="1"/>
  <c r="J832"/>
  <c r="L831"/>
  <c r="J831"/>
  <c r="L830"/>
  <c r="J830"/>
  <c r="N829"/>
  <c r="Q829" s="1"/>
  <c r="M829"/>
  <c r="K829"/>
  <c r="R829" s="1"/>
  <c r="J829"/>
  <c r="N828"/>
  <c r="M828"/>
  <c r="K828"/>
  <c r="R828" s="1"/>
  <c r="J828"/>
  <c r="Q827"/>
  <c r="N827"/>
  <c r="M827"/>
  <c r="O827" s="1"/>
  <c r="K827"/>
  <c r="R827" s="1"/>
  <c r="J827"/>
  <c r="N826"/>
  <c r="M826"/>
  <c r="K826"/>
  <c r="R826" s="1"/>
  <c r="J826"/>
  <c r="L825"/>
  <c r="J825"/>
  <c r="N824"/>
  <c r="N823" s="1"/>
  <c r="Q823" s="1"/>
  <c r="M824"/>
  <c r="K824"/>
  <c r="K823" s="1"/>
  <c r="J824"/>
  <c r="R823"/>
  <c r="L823"/>
  <c r="J823"/>
  <c r="N822"/>
  <c r="Q822" s="1"/>
  <c r="M822"/>
  <c r="K822"/>
  <c r="R822" s="1"/>
  <c r="J822"/>
  <c r="R821"/>
  <c r="N821"/>
  <c r="M821"/>
  <c r="K821"/>
  <c r="J821"/>
  <c r="N820"/>
  <c r="Q820" s="1"/>
  <c r="M820"/>
  <c r="K820"/>
  <c r="R820" s="1"/>
  <c r="J820"/>
  <c r="N819"/>
  <c r="Q819" s="1"/>
  <c r="M819"/>
  <c r="K819"/>
  <c r="R819" s="1"/>
  <c r="J819"/>
  <c r="Q818"/>
  <c r="N818"/>
  <c r="M818"/>
  <c r="O818" s="1"/>
  <c r="K818"/>
  <c r="R818" s="1"/>
  <c r="J818"/>
  <c r="N817"/>
  <c r="Q817" s="1"/>
  <c r="M817"/>
  <c r="K817"/>
  <c r="R817" s="1"/>
  <c r="J817"/>
  <c r="N816"/>
  <c r="Q816" s="1"/>
  <c r="M816"/>
  <c r="K816"/>
  <c r="R816" s="1"/>
  <c r="J816"/>
  <c r="L815"/>
  <c r="J815"/>
  <c r="N814"/>
  <c r="M814"/>
  <c r="M813" s="1"/>
  <c r="K814"/>
  <c r="J814"/>
  <c r="L813"/>
  <c r="J813"/>
  <c r="N812"/>
  <c r="N811" s="1"/>
  <c r="M812"/>
  <c r="K812"/>
  <c r="R812" s="1"/>
  <c r="J812"/>
  <c r="M811"/>
  <c r="L811"/>
  <c r="J811"/>
  <c r="N810"/>
  <c r="Q810" s="1"/>
  <c r="M810"/>
  <c r="M809" s="1"/>
  <c r="K810"/>
  <c r="R810" s="1"/>
  <c r="J810"/>
  <c r="L809"/>
  <c r="K809"/>
  <c r="R809" s="1"/>
  <c r="J809"/>
  <c r="J808"/>
  <c r="R807"/>
  <c r="N807"/>
  <c r="Q807" s="1"/>
  <c r="M807"/>
  <c r="M806" s="1"/>
  <c r="K807"/>
  <c r="J807"/>
  <c r="N806"/>
  <c r="Q806" s="1"/>
  <c r="L806"/>
  <c r="L803" s="1"/>
  <c r="K806"/>
  <c r="R806" s="1"/>
  <c r="J806"/>
  <c r="N805"/>
  <c r="Q805" s="1"/>
  <c r="M805"/>
  <c r="M804" s="1"/>
  <c r="K805"/>
  <c r="R805" s="1"/>
  <c r="J805"/>
  <c r="L804"/>
  <c r="J804"/>
  <c r="J803"/>
  <c r="J802"/>
  <c r="N801"/>
  <c r="M801"/>
  <c r="M800" s="1"/>
  <c r="K801"/>
  <c r="K800" s="1"/>
  <c r="R800" s="1"/>
  <c r="J801"/>
  <c r="L800"/>
  <c r="J800"/>
  <c r="N799"/>
  <c r="Q799" s="1"/>
  <c r="M799"/>
  <c r="K799"/>
  <c r="R799" s="1"/>
  <c r="J799"/>
  <c r="N798"/>
  <c r="L798"/>
  <c r="K798"/>
  <c r="R798" s="1"/>
  <c r="J798"/>
  <c r="N797"/>
  <c r="O797" s="1"/>
  <c r="M797"/>
  <c r="M796" s="1"/>
  <c r="K797"/>
  <c r="K796" s="1"/>
  <c r="R796" s="1"/>
  <c r="J797"/>
  <c r="L796"/>
  <c r="J796"/>
  <c r="N795"/>
  <c r="Q795" s="1"/>
  <c r="M795"/>
  <c r="K795"/>
  <c r="K794" s="1"/>
  <c r="J795"/>
  <c r="L794"/>
  <c r="J794"/>
  <c r="J793"/>
  <c r="J792"/>
  <c r="N791"/>
  <c r="Q791" s="1"/>
  <c r="M791"/>
  <c r="K791"/>
  <c r="K790" s="1"/>
  <c r="R790" s="1"/>
  <c r="J791"/>
  <c r="M790"/>
  <c r="L790"/>
  <c r="L789" s="1"/>
  <c r="L788" s="1"/>
  <c r="J790"/>
  <c r="J789"/>
  <c r="J788"/>
  <c r="J787"/>
  <c r="N786"/>
  <c r="N785" s="1"/>
  <c r="M786"/>
  <c r="K786"/>
  <c r="R786" s="1"/>
  <c r="J786"/>
  <c r="L785"/>
  <c r="J785"/>
  <c r="Q784"/>
  <c r="N784"/>
  <c r="M784"/>
  <c r="M783" s="1"/>
  <c r="K784"/>
  <c r="K783" s="1"/>
  <c r="J784"/>
  <c r="N783"/>
  <c r="L783"/>
  <c r="J783"/>
  <c r="J782"/>
  <c r="N781"/>
  <c r="M781"/>
  <c r="K781"/>
  <c r="J781"/>
  <c r="L780"/>
  <c r="L779" s="1"/>
  <c r="J780"/>
  <c r="J779"/>
  <c r="N778"/>
  <c r="O778" s="1"/>
  <c r="M778"/>
  <c r="K778"/>
  <c r="R778" s="1"/>
  <c r="J778"/>
  <c r="M777"/>
  <c r="L777"/>
  <c r="J777"/>
  <c r="N776"/>
  <c r="M776"/>
  <c r="M775" s="1"/>
  <c r="K776"/>
  <c r="K775" s="1"/>
  <c r="R775" s="1"/>
  <c r="J776"/>
  <c r="N775"/>
  <c r="Q775" s="1"/>
  <c r="L775"/>
  <c r="J775"/>
  <c r="J774"/>
  <c r="J773"/>
  <c r="N772"/>
  <c r="O772" s="1"/>
  <c r="M772"/>
  <c r="M771" s="1"/>
  <c r="K772"/>
  <c r="J772"/>
  <c r="L771"/>
  <c r="L770" s="1"/>
  <c r="L769" s="1"/>
  <c r="J771"/>
  <c r="J770"/>
  <c r="J769"/>
  <c r="N768"/>
  <c r="Q768" s="1"/>
  <c r="M768"/>
  <c r="K768"/>
  <c r="J768"/>
  <c r="L767"/>
  <c r="J767"/>
  <c r="R766"/>
  <c r="N766"/>
  <c r="M766"/>
  <c r="M765" s="1"/>
  <c r="K766"/>
  <c r="J766"/>
  <c r="N765"/>
  <c r="L765"/>
  <c r="K765"/>
  <c r="J765"/>
  <c r="J764"/>
  <c r="J763"/>
  <c r="N762"/>
  <c r="Q762" s="1"/>
  <c r="M762"/>
  <c r="K762"/>
  <c r="R762" s="1"/>
  <c r="J762"/>
  <c r="Q761"/>
  <c r="N761"/>
  <c r="M761"/>
  <c r="O761" s="1"/>
  <c r="K761"/>
  <c r="R761" s="1"/>
  <c r="J761"/>
  <c r="L760"/>
  <c r="L759" s="1"/>
  <c r="I760"/>
  <c r="H760"/>
  <c r="G760"/>
  <c r="J759"/>
  <c r="N758"/>
  <c r="O758" s="1"/>
  <c r="M758"/>
  <c r="M757" s="1"/>
  <c r="M756" s="1"/>
  <c r="K758"/>
  <c r="K757" s="1"/>
  <c r="J758"/>
  <c r="L757"/>
  <c r="L756" s="1"/>
  <c r="J757"/>
  <c r="J756"/>
  <c r="J755"/>
  <c r="N754"/>
  <c r="O754" s="1"/>
  <c r="M754"/>
  <c r="K754"/>
  <c r="R754" s="1"/>
  <c r="J754"/>
  <c r="N753"/>
  <c r="M753"/>
  <c r="M752" s="1"/>
  <c r="K753"/>
  <c r="R753" s="1"/>
  <c r="J753"/>
  <c r="L752"/>
  <c r="J752"/>
  <c r="L751"/>
  <c r="L750" s="1"/>
  <c r="J751"/>
  <c r="J750"/>
  <c r="Q749"/>
  <c r="N749"/>
  <c r="M749"/>
  <c r="O749" s="1"/>
  <c r="K749"/>
  <c r="R749" s="1"/>
  <c r="J749"/>
  <c r="N748"/>
  <c r="Q748" s="1"/>
  <c r="M748"/>
  <c r="L748"/>
  <c r="K748"/>
  <c r="R748" s="1"/>
  <c r="J748"/>
  <c r="N747"/>
  <c r="L747"/>
  <c r="L746" s="1"/>
  <c r="J747"/>
  <c r="J746"/>
  <c r="R745"/>
  <c r="N745"/>
  <c r="M745"/>
  <c r="K745"/>
  <c r="K744" s="1"/>
  <c r="R744" s="1"/>
  <c r="J745"/>
  <c r="N744"/>
  <c r="M744"/>
  <c r="L744"/>
  <c r="J744"/>
  <c r="N743"/>
  <c r="N742" s="1"/>
  <c r="M743"/>
  <c r="M742" s="1"/>
  <c r="K743"/>
  <c r="R743" s="1"/>
  <c r="J743"/>
  <c r="L742"/>
  <c r="J742"/>
  <c r="N741"/>
  <c r="N740" s="1"/>
  <c r="O740" s="1"/>
  <c r="M741"/>
  <c r="K741"/>
  <c r="R741" s="1"/>
  <c r="J741"/>
  <c r="M740"/>
  <c r="L740"/>
  <c r="J740"/>
  <c r="N739"/>
  <c r="N738" s="1"/>
  <c r="M739"/>
  <c r="M738" s="1"/>
  <c r="K739"/>
  <c r="R739" s="1"/>
  <c r="J739"/>
  <c r="L738"/>
  <c r="J738"/>
  <c r="J737"/>
  <c r="Q736"/>
  <c r="N736"/>
  <c r="N735" s="1"/>
  <c r="M736"/>
  <c r="M735" s="1"/>
  <c r="K736"/>
  <c r="R736" s="1"/>
  <c r="J736"/>
  <c r="L735"/>
  <c r="J735"/>
  <c r="N734"/>
  <c r="Q734" s="1"/>
  <c r="M734"/>
  <c r="K734"/>
  <c r="J734"/>
  <c r="L733"/>
  <c r="J733"/>
  <c r="N732"/>
  <c r="N731" s="1"/>
  <c r="M732"/>
  <c r="M731" s="1"/>
  <c r="K732"/>
  <c r="R732" s="1"/>
  <c r="J732"/>
  <c r="L731"/>
  <c r="L730" s="1"/>
  <c r="J731"/>
  <c r="J730"/>
  <c r="Q729"/>
  <c r="N729"/>
  <c r="M729"/>
  <c r="K729"/>
  <c r="R729" s="1"/>
  <c r="J729"/>
  <c r="N728"/>
  <c r="O728" s="1"/>
  <c r="M728"/>
  <c r="K728"/>
  <c r="R728" s="1"/>
  <c r="J728"/>
  <c r="N727"/>
  <c r="Q727" s="1"/>
  <c r="M727"/>
  <c r="K727"/>
  <c r="R727" s="1"/>
  <c r="J727"/>
  <c r="N726"/>
  <c r="O726" s="1"/>
  <c r="M726"/>
  <c r="K726"/>
  <c r="R726" s="1"/>
  <c r="J726"/>
  <c r="N725"/>
  <c r="Q725" s="1"/>
  <c r="M725"/>
  <c r="K725"/>
  <c r="R725" s="1"/>
  <c r="J725"/>
  <c r="Q724"/>
  <c r="N724"/>
  <c r="M724"/>
  <c r="K724"/>
  <c r="R724" s="1"/>
  <c r="J724"/>
  <c r="N723"/>
  <c r="M723"/>
  <c r="K723"/>
  <c r="J723"/>
  <c r="L722"/>
  <c r="L721" s="1"/>
  <c r="J722"/>
  <c r="J721"/>
  <c r="R720"/>
  <c r="N720"/>
  <c r="M720"/>
  <c r="M719" s="1"/>
  <c r="K720"/>
  <c r="K719" s="1"/>
  <c r="J720"/>
  <c r="L719"/>
  <c r="L718" s="1"/>
  <c r="J719"/>
  <c r="J718"/>
  <c r="J717"/>
  <c r="J716"/>
  <c r="N715"/>
  <c r="N714" s="1"/>
  <c r="M715"/>
  <c r="M714" s="1"/>
  <c r="K715"/>
  <c r="R715" s="1"/>
  <c r="J715"/>
  <c r="L714"/>
  <c r="J714"/>
  <c r="N713"/>
  <c r="Q713" s="1"/>
  <c r="M713"/>
  <c r="K713"/>
  <c r="R713" s="1"/>
  <c r="J713"/>
  <c r="N712"/>
  <c r="Q712" s="1"/>
  <c r="L712"/>
  <c r="J712"/>
  <c r="N711"/>
  <c r="M711"/>
  <c r="M710" s="1"/>
  <c r="K711"/>
  <c r="J711"/>
  <c r="L710"/>
  <c r="J710"/>
  <c r="J709"/>
  <c r="J708"/>
  <c r="N707"/>
  <c r="Q707" s="1"/>
  <c r="M707"/>
  <c r="K707"/>
  <c r="R707" s="1"/>
  <c r="J707"/>
  <c r="N706"/>
  <c r="Q706" s="1"/>
  <c r="M706"/>
  <c r="K706"/>
  <c r="J706"/>
  <c r="L705"/>
  <c r="J705"/>
  <c r="N704"/>
  <c r="Q704" s="1"/>
  <c r="M704"/>
  <c r="O704" s="1"/>
  <c r="L704"/>
  <c r="K704"/>
  <c r="R704" s="1"/>
  <c r="J704"/>
  <c r="N703"/>
  <c r="N702" s="1"/>
  <c r="M703"/>
  <c r="K703"/>
  <c r="K702" s="1"/>
  <c r="R702" s="1"/>
  <c r="J703"/>
  <c r="L702"/>
  <c r="L699" s="1"/>
  <c r="J702"/>
  <c r="N701"/>
  <c r="O701" s="1"/>
  <c r="M701"/>
  <c r="K701"/>
  <c r="K700" s="1"/>
  <c r="J701"/>
  <c r="M700"/>
  <c r="L700"/>
  <c r="J700"/>
  <c r="J699"/>
  <c r="N698"/>
  <c r="M698"/>
  <c r="K698"/>
  <c r="J698"/>
  <c r="L697"/>
  <c r="J697"/>
  <c r="R696"/>
  <c r="N696"/>
  <c r="Q696" s="1"/>
  <c r="M696"/>
  <c r="M695" s="1"/>
  <c r="K696"/>
  <c r="J696"/>
  <c r="L695"/>
  <c r="L694" s="1"/>
  <c r="K695"/>
  <c r="R695" s="1"/>
  <c r="J695"/>
  <c r="J694"/>
  <c r="J693"/>
  <c r="Q692"/>
  <c r="N692"/>
  <c r="M692"/>
  <c r="O692" s="1"/>
  <c r="K692"/>
  <c r="R692" s="1"/>
  <c r="J692"/>
  <c r="N691"/>
  <c r="L691"/>
  <c r="L689" s="1"/>
  <c r="L688" s="1"/>
  <c r="K691"/>
  <c r="J691"/>
  <c r="N690"/>
  <c r="M690"/>
  <c r="K690"/>
  <c r="R690" s="1"/>
  <c r="J690"/>
  <c r="J689"/>
  <c r="J688"/>
  <c r="N687"/>
  <c r="Q687" s="1"/>
  <c r="M687"/>
  <c r="M686" s="1"/>
  <c r="K687"/>
  <c r="K686" s="1"/>
  <c r="R686" s="1"/>
  <c r="J687"/>
  <c r="L686"/>
  <c r="J686"/>
  <c r="N685"/>
  <c r="Q685" s="1"/>
  <c r="M685"/>
  <c r="L685"/>
  <c r="K685"/>
  <c r="R685" s="1"/>
  <c r="N684"/>
  <c r="Q684" s="1"/>
  <c r="M684"/>
  <c r="M683" s="1"/>
  <c r="K684"/>
  <c r="K683" s="1"/>
  <c r="R683" s="1"/>
  <c r="J684"/>
  <c r="L683"/>
  <c r="J683"/>
  <c r="N682"/>
  <c r="M682"/>
  <c r="K682"/>
  <c r="J682"/>
  <c r="L681"/>
  <c r="J681"/>
  <c r="N680"/>
  <c r="Q680" s="1"/>
  <c r="M680"/>
  <c r="K680"/>
  <c r="R680" s="1"/>
  <c r="J680"/>
  <c r="N679"/>
  <c r="O679" s="1"/>
  <c r="M679"/>
  <c r="K679"/>
  <c r="R679" s="1"/>
  <c r="J679"/>
  <c r="L678"/>
  <c r="J678"/>
  <c r="N677"/>
  <c r="M677"/>
  <c r="K677"/>
  <c r="K676" s="1"/>
  <c r="R676" s="1"/>
  <c r="J677"/>
  <c r="N676"/>
  <c r="M676"/>
  <c r="L676"/>
  <c r="J676"/>
  <c r="N675"/>
  <c r="N674" s="1"/>
  <c r="M675"/>
  <c r="M674" s="1"/>
  <c r="K675"/>
  <c r="K674" s="1"/>
  <c r="R674" s="1"/>
  <c r="J675"/>
  <c r="L674"/>
  <c r="J674"/>
  <c r="N673"/>
  <c r="M673"/>
  <c r="M672" s="1"/>
  <c r="K673"/>
  <c r="K672" s="1"/>
  <c r="R672" s="1"/>
  <c r="J673"/>
  <c r="L672"/>
  <c r="J672"/>
  <c r="N671"/>
  <c r="N670" s="1"/>
  <c r="M671"/>
  <c r="K671"/>
  <c r="K670" s="1"/>
  <c r="R670" s="1"/>
  <c r="J671"/>
  <c r="M670"/>
  <c r="L670"/>
  <c r="J670"/>
  <c r="N669"/>
  <c r="M669"/>
  <c r="M668" s="1"/>
  <c r="K669"/>
  <c r="K668" s="1"/>
  <c r="R668" s="1"/>
  <c r="J669"/>
  <c r="N668"/>
  <c r="O668" s="1"/>
  <c r="L668"/>
  <c r="J668"/>
  <c r="Q667"/>
  <c r="N667"/>
  <c r="N666" s="1"/>
  <c r="M667"/>
  <c r="M666" s="1"/>
  <c r="K667"/>
  <c r="K666" s="1"/>
  <c r="R666" s="1"/>
  <c r="J667"/>
  <c r="L666"/>
  <c r="J666"/>
  <c r="N665"/>
  <c r="O665" s="1"/>
  <c r="M665"/>
  <c r="M664" s="1"/>
  <c r="K665"/>
  <c r="K664" s="1"/>
  <c r="R664" s="1"/>
  <c r="J665"/>
  <c r="L664"/>
  <c r="J664"/>
  <c r="N663"/>
  <c r="N662" s="1"/>
  <c r="M663"/>
  <c r="K663"/>
  <c r="J663"/>
  <c r="M662"/>
  <c r="L662"/>
  <c r="J662"/>
  <c r="N661"/>
  <c r="O661" s="1"/>
  <c r="M661"/>
  <c r="M660" s="1"/>
  <c r="K661"/>
  <c r="K660" s="1"/>
  <c r="R660" s="1"/>
  <c r="J661"/>
  <c r="L660"/>
  <c r="J660"/>
  <c r="Q659"/>
  <c r="N659"/>
  <c r="N658" s="1"/>
  <c r="M659"/>
  <c r="O659" s="1"/>
  <c r="K659"/>
  <c r="R659" s="1"/>
  <c r="J659"/>
  <c r="L658"/>
  <c r="J658"/>
  <c r="N657"/>
  <c r="M657"/>
  <c r="K657"/>
  <c r="K656" s="1"/>
  <c r="R656" s="1"/>
  <c r="J657"/>
  <c r="N656"/>
  <c r="M656"/>
  <c r="L656"/>
  <c r="J656"/>
  <c r="N655"/>
  <c r="N654" s="1"/>
  <c r="Q654" s="1"/>
  <c r="M655"/>
  <c r="L655"/>
  <c r="L654" s="1"/>
  <c r="K655"/>
  <c r="Q653"/>
  <c r="N653"/>
  <c r="M653"/>
  <c r="K653"/>
  <c r="R653" s="1"/>
  <c r="J653"/>
  <c r="M652"/>
  <c r="L652"/>
  <c r="K652"/>
  <c r="R652" s="1"/>
  <c r="J652"/>
  <c r="N651"/>
  <c r="M651"/>
  <c r="K651"/>
  <c r="J651"/>
  <c r="L650"/>
  <c r="J650"/>
  <c r="N649"/>
  <c r="Q649" s="1"/>
  <c r="M649"/>
  <c r="M648" s="1"/>
  <c r="K649"/>
  <c r="R649" s="1"/>
  <c r="J649"/>
  <c r="L648"/>
  <c r="J648"/>
  <c r="N647"/>
  <c r="M647"/>
  <c r="K647"/>
  <c r="J647"/>
  <c r="L646"/>
  <c r="J646"/>
  <c r="N645"/>
  <c r="Q645" s="1"/>
  <c r="M645"/>
  <c r="M644" s="1"/>
  <c r="K645"/>
  <c r="K644" s="1"/>
  <c r="R644" s="1"/>
  <c r="J645"/>
  <c r="L644"/>
  <c r="J644"/>
  <c r="N643"/>
  <c r="M643"/>
  <c r="K643"/>
  <c r="J643"/>
  <c r="L642"/>
  <c r="J642"/>
  <c r="R641"/>
  <c r="N641"/>
  <c r="Q641" s="1"/>
  <c r="M641"/>
  <c r="M640" s="1"/>
  <c r="K641"/>
  <c r="J641"/>
  <c r="L640"/>
  <c r="K640"/>
  <c r="R640" s="1"/>
  <c r="J640"/>
  <c r="N639"/>
  <c r="M639"/>
  <c r="K639"/>
  <c r="J639"/>
  <c r="L638"/>
  <c r="J638"/>
  <c r="N637"/>
  <c r="M637"/>
  <c r="M636" s="1"/>
  <c r="K637"/>
  <c r="R637" s="1"/>
  <c r="J637"/>
  <c r="L636"/>
  <c r="J636"/>
  <c r="N635"/>
  <c r="M635"/>
  <c r="K635"/>
  <c r="J635"/>
  <c r="L634"/>
  <c r="J634"/>
  <c r="N633"/>
  <c r="Q633" s="1"/>
  <c r="M633"/>
  <c r="K633"/>
  <c r="R633" s="1"/>
  <c r="J633"/>
  <c r="M632"/>
  <c r="L632"/>
  <c r="J632"/>
  <c r="N631"/>
  <c r="M631"/>
  <c r="K631"/>
  <c r="J631"/>
  <c r="L630"/>
  <c r="J630"/>
  <c r="N629"/>
  <c r="M629"/>
  <c r="M628" s="1"/>
  <c r="K629"/>
  <c r="R629" s="1"/>
  <c r="J629"/>
  <c r="L628"/>
  <c r="J628"/>
  <c r="N627"/>
  <c r="M627"/>
  <c r="K627"/>
  <c r="J627"/>
  <c r="L626"/>
  <c r="J626"/>
  <c r="Q625"/>
  <c r="N625"/>
  <c r="M625"/>
  <c r="M624" s="1"/>
  <c r="K625"/>
  <c r="K624" s="1"/>
  <c r="R624" s="1"/>
  <c r="J625"/>
  <c r="L624"/>
  <c r="J624"/>
  <c r="N623"/>
  <c r="M623"/>
  <c r="K623"/>
  <c r="J623"/>
  <c r="L622"/>
  <c r="J622"/>
  <c r="N621"/>
  <c r="M621"/>
  <c r="M620" s="1"/>
  <c r="K621"/>
  <c r="K620" s="1"/>
  <c r="R620" s="1"/>
  <c r="J621"/>
  <c r="L620"/>
  <c r="J620"/>
  <c r="N619"/>
  <c r="M619"/>
  <c r="K619"/>
  <c r="J619"/>
  <c r="L618"/>
  <c r="J618"/>
  <c r="R617"/>
  <c r="N617"/>
  <c r="Q617" s="1"/>
  <c r="M617"/>
  <c r="M616" s="1"/>
  <c r="K617"/>
  <c r="J617"/>
  <c r="L616"/>
  <c r="K616"/>
  <c r="R616" s="1"/>
  <c r="J616"/>
  <c r="Q615"/>
  <c r="N615"/>
  <c r="N614" s="1"/>
  <c r="Q614" s="1"/>
  <c r="M615"/>
  <c r="L615"/>
  <c r="L614" s="1"/>
  <c r="K615"/>
  <c r="N613"/>
  <c r="Q613" s="1"/>
  <c r="M613"/>
  <c r="K613"/>
  <c r="R613" s="1"/>
  <c r="J613"/>
  <c r="N612"/>
  <c r="L612"/>
  <c r="K612"/>
  <c r="R612" s="1"/>
  <c r="J612"/>
  <c r="N611"/>
  <c r="N610" s="1"/>
  <c r="Q610" s="1"/>
  <c r="M611"/>
  <c r="K611"/>
  <c r="K610" s="1"/>
  <c r="R610" s="1"/>
  <c r="J611"/>
  <c r="L610"/>
  <c r="J610"/>
  <c r="N609"/>
  <c r="Q609" s="1"/>
  <c r="M609"/>
  <c r="K609"/>
  <c r="R609" s="1"/>
  <c r="J609"/>
  <c r="N608"/>
  <c r="M608"/>
  <c r="L608"/>
  <c r="J608"/>
  <c r="N607"/>
  <c r="Q607" s="1"/>
  <c r="M607"/>
  <c r="K607"/>
  <c r="K606" s="1"/>
  <c r="J607"/>
  <c r="R606"/>
  <c r="L606"/>
  <c r="J606"/>
  <c r="R605"/>
  <c r="N605"/>
  <c r="Q605" s="1"/>
  <c r="K605"/>
  <c r="K604" s="1"/>
  <c r="R604" s="1"/>
  <c r="J605"/>
  <c r="M604"/>
  <c r="L604"/>
  <c r="J604"/>
  <c r="N603"/>
  <c r="O603" s="1"/>
  <c r="M603"/>
  <c r="M602" s="1"/>
  <c r="K603"/>
  <c r="K602" s="1"/>
  <c r="R602" s="1"/>
  <c r="J603"/>
  <c r="L602"/>
  <c r="J602"/>
  <c r="Q601"/>
  <c r="N601"/>
  <c r="N600" s="1"/>
  <c r="M601"/>
  <c r="O601" s="1"/>
  <c r="K601"/>
  <c r="R601" s="1"/>
  <c r="J601"/>
  <c r="L600"/>
  <c r="K600"/>
  <c r="R600" s="1"/>
  <c r="J600"/>
  <c r="N599"/>
  <c r="O599" s="1"/>
  <c r="M599"/>
  <c r="K599"/>
  <c r="K598" s="1"/>
  <c r="J599"/>
  <c r="R598"/>
  <c r="M598"/>
  <c r="L598"/>
  <c r="J598"/>
  <c r="N597"/>
  <c r="N596" s="1"/>
  <c r="M597"/>
  <c r="K597"/>
  <c r="R597" s="1"/>
  <c r="J597"/>
  <c r="L596"/>
  <c r="J596"/>
  <c r="N595"/>
  <c r="N594" s="1"/>
  <c r="Q594" s="1"/>
  <c r="M595"/>
  <c r="K595"/>
  <c r="K594" s="1"/>
  <c r="R594" s="1"/>
  <c r="J595"/>
  <c r="M594"/>
  <c r="L594"/>
  <c r="J594"/>
  <c r="N593"/>
  <c r="M593"/>
  <c r="M592" s="1"/>
  <c r="K593"/>
  <c r="R593" s="1"/>
  <c r="J593"/>
  <c r="L592"/>
  <c r="K592"/>
  <c r="R592" s="1"/>
  <c r="J592"/>
  <c r="N591"/>
  <c r="M591"/>
  <c r="M590" s="1"/>
  <c r="K591"/>
  <c r="K590" s="1"/>
  <c r="R590" s="1"/>
  <c r="J591"/>
  <c r="L590"/>
  <c r="J590"/>
  <c r="N589"/>
  <c r="N588" s="1"/>
  <c r="M589"/>
  <c r="K589"/>
  <c r="R589" s="1"/>
  <c r="J589"/>
  <c r="L588"/>
  <c r="J588"/>
  <c r="R587"/>
  <c r="N587"/>
  <c r="M587"/>
  <c r="K587"/>
  <c r="K586" s="1"/>
  <c r="J587"/>
  <c r="R586"/>
  <c r="N586"/>
  <c r="Q586" s="1"/>
  <c r="M586"/>
  <c r="O586" s="1"/>
  <c r="L586"/>
  <c r="J586"/>
  <c r="N585"/>
  <c r="N584" s="1"/>
  <c r="M585"/>
  <c r="M584" s="1"/>
  <c r="K585"/>
  <c r="K584" s="1"/>
  <c r="R584" s="1"/>
  <c r="J585"/>
  <c r="L584"/>
  <c r="J584"/>
  <c r="N583"/>
  <c r="M583"/>
  <c r="M582" s="1"/>
  <c r="K583"/>
  <c r="K582" s="1"/>
  <c r="R582" s="1"/>
  <c r="J583"/>
  <c r="L582"/>
  <c r="J582"/>
  <c r="N581"/>
  <c r="N580" s="1"/>
  <c r="M581"/>
  <c r="K581"/>
  <c r="R581" s="1"/>
  <c r="J581"/>
  <c r="L580"/>
  <c r="K580"/>
  <c r="R580" s="1"/>
  <c r="J580"/>
  <c r="R579"/>
  <c r="N579"/>
  <c r="M579"/>
  <c r="K579"/>
  <c r="K578" s="1"/>
  <c r="R578" s="1"/>
  <c r="J579"/>
  <c r="N578"/>
  <c r="M578"/>
  <c r="L578"/>
  <c r="J578"/>
  <c r="N577"/>
  <c r="M577"/>
  <c r="K577"/>
  <c r="R577" s="1"/>
  <c r="J577"/>
  <c r="L576"/>
  <c r="J576"/>
  <c r="N575"/>
  <c r="Q575" s="1"/>
  <c r="M575"/>
  <c r="L575"/>
  <c r="L574" s="1"/>
  <c r="K575"/>
  <c r="R575" s="1"/>
  <c r="Q574"/>
  <c r="N574"/>
  <c r="M574"/>
  <c r="N573"/>
  <c r="Q573" s="1"/>
  <c r="M573"/>
  <c r="K573"/>
  <c r="J573"/>
  <c r="L572"/>
  <c r="J572"/>
  <c r="N571"/>
  <c r="N570" s="1"/>
  <c r="Q570" s="1"/>
  <c r="M571"/>
  <c r="L571"/>
  <c r="L570" s="1"/>
  <c r="K571"/>
  <c r="R571" s="1"/>
  <c r="N569"/>
  <c r="Q569" s="1"/>
  <c r="M569"/>
  <c r="M568" s="1"/>
  <c r="K569"/>
  <c r="R569" s="1"/>
  <c r="J569"/>
  <c r="L568"/>
  <c r="J568"/>
  <c r="N567"/>
  <c r="O567" s="1"/>
  <c r="M567"/>
  <c r="M566" s="1"/>
  <c r="K567"/>
  <c r="R567" s="1"/>
  <c r="J567"/>
  <c r="L566"/>
  <c r="J566"/>
  <c r="N565"/>
  <c r="Q565" s="1"/>
  <c r="M565"/>
  <c r="O565" s="1"/>
  <c r="K565"/>
  <c r="R565" s="1"/>
  <c r="J565"/>
  <c r="N564"/>
  <c r="Q564" s="1"/>
  <c r="M564"/>
  <c r="K564"/>
  <c r="R564" s="1"/>
  <c r="J564"/>
  <c r="N563"/>
  <c r="M563"/>
  <c r="K563"/>
  <c r="R563" s="1"/>
  <c r="J563"/>
  <c r="N562"/>
  <c r="Q562" s="1"/>
  <c r="M562"/>
  <c r="K562"/>
  <c r="R562" s="1"/>
  <c r="J562"/>
  <c r="N561"/>
  <c r="Q561" s="1"/>
  <c r="M561"/>
  <c r="K561"/>
  <c r="R561" s="1"/>
  <c r="J561"/>
  <c r="N560"/>
  <c r="Q560" s="1"/>
  <c r="M560"/>
  <c r="K560"/>
  <c r="R560" s="1"/>
  <c r="J560"/>
  <c r="L559"/>
  <c r="I559"/>
  <c r="J559" s="1"/>
  <c r="H559"/>
  <c r="G559"/>
  <c r="J558"/>
  <c r="J557"/>
  <c r="J556"/>
  <c r="R555"/>
  <c r="N555"/>
  <c r="Q555" s="1"/>
  <c r="M555"/>
  <c r="L555"/>
  <c r="K555"/>
  <c r="N554"/>
  <c r="M554"/>
  <c r="L554"/>
  <c r="K554"/>
  <c r="K553" s="1"/>
  <c r="R553" s="1"/>
  <c r="Q551"/>
  <c r="N551"/>
  <c r="M551"/>
  <c r="K551"/>
  <c r="J551"/>
  <c r="L550"/>
  <c r="J550"/>
  <c r="N549"/>
  <c r="M549"/>
  <c r="K549"/>
  <c r="R549" s="1"/>
  <c r="J549"/>
  <c r="N548"/>
  <c r="Q548" s="1"/>
  <c r="M548"/>
  <c r="K548"/>
  <c r="R548" s="1"/>
  <c r="J548"/>
  <c r="N547"/>
  <c r="Q547" s="1"/>
  <c r="M547"/>
  <c r="K547"/>
  <c r="R547" s="1"/>
  <c r="J547"/>
  <c r="N546"/>
  <c r="O546" s="1"/>
  <c r="M546"/>
  <c r="K546"/>
  <c r="R546" s="1"/>
  <c r="J546"/>
  <c r="N545"/>
  <c r="Q545" s="1"/>
  <c r="M545"/>
  <c r="O545" s="1"/>
  <c r="K545"/>
  <c r="R545" s="1"/>
  <c r="J545"/>
  <c r="N544"/>
  <c r="O544" s="1"/>
  <c r="M544"/>
  <c r="K544"/>
  <c r="R544" s="1"/>
  <c r="J544"/>
  <c r="L543"/>
  <c r="I543"/>
  <c r="H543"/>
  <c r="G543"/>
  <c r="J542"/>
  <c r="J541"/>
  <c r="J540"/>
  <c r="N539"/>
  <c r="M539"/>
  <c r="K539"/>
  <c r="K538" s="1"/>
  <c r="R538" s="1"/>
  <c r="J539"/>
  <c r="L538"/>
  <c r="J538"/>
  <c r="N537"/>
  <c r="Q537" s="1"/>
  <c r="M537"/>
  <c r="K537"/>
  <c r="R537" s="1"/>
  <c r="J537"/>
  <c r="Q536"/>
  <c r="N536"/>
  <c r="M536"/>
  <c r="K536"/>
  <c r="J536"/>
  <c r="L535"/>
  <c r="J535"/>
  <c r="L534"/>
  <c r="J534"/>
  <c r="N533"/>
  <c r="M533"/>
  <c r="M532" s="1"/>
  <c r="L533"/>
  <c r="L532" s="1"/>
  <c r="K533"/>
  <c r="K532" s="1"/>
  <c r="R532" s="1"/>
  <c r="J533"/>
  <c r="J532"/>
  <c r="N531"/>
  <c r="M531"/>
  <c r="M530" s="1"/>
  <c r="L531"/>
  <c r="L530" s="1"/>
  <c r="K531"/>
  <c r="J531"/>
  <c r="N530"/>
  <c r="J530"/>
  <c r="J529"/>
  <c r="J528"/>
  <c r="N527"/>
  <c r="N526" s="1"/>
  <c r="Q526" s="1"/>
  <c r="M527"/>
  <c r="M526" s="1"/>
  <c r="K527"/>
  <c r="K526" s="1"/>
  <c r="J527"/>
  <c r="R526"/>
  <c r="L526"/>
  <c r="J526"/>
  <c r="N525"/>
  <c r="M525"/>
  <c r="M524" s="1"/>
  <c r="K525"/>
  <c r="J525"/>
  <c r="L524"/>
  <c r="J524"/>
  <c r="N523"/>
  <c r="Q523" s="1"/>
  <c r="M523"/>
  <c r="K523"/>
  <c r="K522" s="1"/>
  <c r="J523"/>
  <c r="R522"/>
  <c r="N522"/>
  <c r="Q522" s="1"/>
  <c r="M522"/>
  <c r="L522"/>
  <c r="J522"/>
  <c r="N521"/>
  <c r="M521"/>
  <c r="K521"/>
  <c r="R521" s="1"/>
  <c r="J521"/>
  <c r="N520"/>
  <c r="M520"/>
  <c r="M519" s="1"/>
  <c r="K520"/>
  <c r="R520" s="1"/>
  <c r="J520"/>
  <c r="L519"/>
  <c r="J519"/>
  <c r="N518"/>
  <c r="Q518" s="1"/>
  <c r="M518"/>
  <c r="L518"/>
  <c r="K518"/>
  <c r="R518" s="1"/>
  <c r="N517"/>
  <c r="Q517" s="1"/>
  <c r="M517"/>
  <c r="L517"/>
  <c r="L516" s="1"/>
  <c r="K517"/>
  <c r="R517" s="1"/>
  <c r="N515"/>
  <c r="Q515" s="1"/>
  <c r="M515"/>
  <c r="K515"/>
  <c r="R515" s="1"/>
  <c r="J515"/>
  <c r="N514"/>
  <c r="Q514" s="1"/>
  <c r="M514"/>
  <c r="O514" s="1"/>
  <c r="K514"/>
  <c r="R514" s="1"/>
  <c r="J514"/>
  <c r="N513"/>
  <c r="M513"/>
  <c r="K513"/>
  <c r="R513" s="1"/>
  <c r="J513"/>
  <c r="N512"/>
  <c r="Q512" s="1"/>
  <c r="M512"/>
  <c r="O512" s="1"/>
  <c r="K512"/>
  <c r="R512" s="1"/>
  <c r="J512"/>
  <c r="N511"/>
  <c r="M511"/>
  <c r="K511"/>
  <c r="R511" s="1"/>
  <c r="J511"/>
  <c r="N510"/>
  <c r="O510" s="1"/>
  <c r="M510"/>
  <c r="K510"/>
  <c r="R510" s="1"/>
  <c r="J510"/>
  <c r="L509"/>
  <c r="I509"/>
  <c r="H509"/>
  <c r="G509"/>
  <c r="N508"/>
  <c r="Q508" s="1"/>
  <c r="M508"/>
  <c r="K508"/>
  <c r="R508" s="1"/>
  <c r="J508"/>
  <c r="N507"/>
  <c r="Q507" s="1"/>
  <c r="M507"/>
  <c r="K507"/>
  <c r="R507" s="1"/>
  <c r="J507"/>
  <c r="N506"/>
  <c r="Q506" s="1"/>
  <c r="M506"/>
  <c r="O506" s="1"/>
  <c r="K506"/>
  <c r="R506" s="1"/>
  <c r="J506"/>
  <c r="N505"/>
  <c r="M505"/>
  <c r="K505"/>
  <c r="R505" s="1"/>
  <c r="J505"/>
  <c r="N504"/>
  <c r="Q504" s="1"/>
  <c r="M504"/>
  <c r="O504" s="1"/>
  <c r="K504"/>
  <c r="R504" s="1"/>
  <c r="J504"/>
  <c r="N503"/>
  <c r="M503"/>
  <c r="K503"/>
  <c r="J503"/>
  <c r="L502"/>
  <c r="I502"/>
  <c r="J502" s="1"/>
  <c r="H502"/>
  <c r="G502"/>
  <c r="N501"/>
  <c r="M501"/>
  <c r="K501"/>
  <c r="R501" s="1"/>
  <c r="J501"/>
  <c r="N500"/>
  <c r="O500" s="1"/>
  <c r="M500"/>
  <c r="K500"/>
  <c r="J500"/>
  <c r="Q499"/>
  <c r="N499"/>
  <c r="M499"/>
  <c r="K499"/>
  <c r="R499" s="1"/>
  <c r="J499"/>
  <c r="N498"/>
  <c r="Q498" s="1"/>
  <c r="M498"/>
  <c r="K498"/>
  <c r="R498" s="1"/>
  <c r="J498"/>
  <c r="R497"/>
  <c r="N497"/>
  <c r="M497"/>
  <c r="K497"/>
  <c r="J497"/>
  <c r="N496"/>
  <c r="M496"/>
  <c r="K496"/>
  <c r="R496" s="1"/>
  <c r="J496"/>
  <c r="L495"/>
  <c r="I495"/>
  <c r="H495"/>
  <c r="J495" s="1"/>
  <c r="G495"/>
  <c r="N494"/>
  <c r="M494"/>
  <c r="K494"/>
  <c r="J494"/>
  <c r="M493"/>
  <c r="L493"/>
  <c r="J493"/>
  <c r="Q492"/>
  <c r="N492"/>
  <c r="M492"/>
  <c r="K492"/>
  <c r="K491" s="1"/>
  <c r="R491" s="1"/>
  <c r="J492"/>
  <c r="N491"/>
  <c r="Q491" s="1"/>
  <c r="L491"/>
  <c r="J491"/>
  <c r="N490"/>
  <c r="M490"/>
  <c r="K490"/>
  <c r="J490"/>
  <c r="M489"/>
  <c r="L489"/>
  <c r="J489"/>
  <c r="N488"/>
  <c r="Q488" s="1"/>
  <c r="M488"/>
  <c r="L488"/>
  <c r="K488"/>
  <c r="R488" s="1"/>
  <c r="N487"/>
  <c r="Q487" s="1"/>
  <c r="M487"/>
  <c r="K487"/>
  <c r="J487"/>
  <c r="J486"/>
  <c r="G486"/>
  <c r="J485"/>
  <c r="N484"/>
  <c r="Q484" s="1"/>
  <c r="M484"/>
  <c r="K484"/>
  <c r="K483" s="1"/>
  <c r="R483" s="1"/>
  <c r="J484"/>
  <c r="N483"/>
  <c r="M483"/>
  <c r="L483"/>
  <c r="J483"/>
  <c r="N482"/>
  <c r="M482"/>
  <c r="K482"/>
  <c r="R482" s="1"/>
  <c r="J482"/>
  <c r="Q481"/>
  <c r="N481"/>
  <c r="M481"/>
  <c r="K481"/>
  <c r="R481" s="1"/>
  <c r="J481"/>
  <c r="L480"/>
  <c r="J480"/>
  <c r="N479"/>
  <c r="M479"/>
  <c r="K479"/>
  <c r="J479"/>
  <c r="N478"/>
  <c r="Q478" s="1"/>
  <c r="M478"/>
  <c r="K478"/>
  <c r="R478" s="1"/>
  <c r="J478"/>
  <c r="N477"/>
  <c r="Q477" s="1"/>
  <c r="M477"/>
  <c r="K477"/>
  <c r="R477" s="1"/>
  <c r="J477"/>
  <c r="N476"/>
  <c r="Q476" s="1"/>
  <c r="M476"/>
  <c r="L476"/>
  <c r="K476"/>
  <c r="R476" s="1"/>
  <c r="L475"/>
  <c r="J475"/>
  <c r="N474"/>
  <c r="M474"/>
  <c r="M472" s="1"/>
  <c r="K474"/>
  <c r="R474" s="1"/>
  <c r="J474"/>
  <c r="N473"/>
  <c r="N472" s="1"/>
  <c r="Q472" s="1"/>
  <c r="M473"/>
  <c r="K473"/>
  <c r="R473" s="1"/>
  <c r="J473"/>
  <c r="L472"/>
  <c r="J472"/>
  <c r="L471"/>
  <c r="J471"/>
  <c r="N470"/>
  <c r="O470" s="1"/>
  <c r="M470"/>
  <c r="K470"/>
  <c r="R470" s="1"/>
  <c r="J470"/>
  <c r="N469"/>
  <c r="Q469" s="1"/>
  <c r="M469"/>
  <c r="K469"/>
  <c r="K468" s="1"/>
  <c r="J469"/>
  <c r="R468"/>
  <c r="M468"/>
  <c r="L468"/>
  <c r="J468"/>
  <c r="N467"/>
  <c r="M467"/>
  <c r="K467"/>
  <c r="R467" s="1"/>
  <c r="J467"/>
  <c r="N466"/>
  <c r="M466"/>
  <c r="M465" s="1"/>
  <c r="K466"/>
  <c r="R466" s="1"/>
  <c r="J466"/>
  <c r="L465"/>
  <c r="J465"/>
  <c r="N464"/>
  <c r="Q464" s="1"/>
  <c r="M464"/>
  <c r="L464"/>
  <c r="K464"/>
  <c r="R464" s="1"/>
  <c r="N463"/>
  <c r="Q463" s="1"/>
  <c r="M463"/>
  <c r="L463"/>
  <c r="K463"/>
  <c r="R463" s="1"/>
  <c r="L462"/>
  <c r="J462"/>
  <c r="N461"/>
  <c r="M461"/>
  <c r="M460" s="1"/>
  <c r="K461"/>
  <c r="R461" s="1"/>
  <c r="J461"/>
  <c r="L460"/>
  <c r="J460"/>
  <c r="N459"/>
  <c r="N458" s="1"/>
  <c r="M459"/>
  <c r="M458" s="1"/>
  <c r="K459"/>
  <c r="R459" s="1"/>
  <c r="J459"/>
  <c r="L458"/>
  <c r="J458"/>
  <c r="N457"/>
  <c r="N456" s="1"/>
  <c r="M457"/>
  <c r="M456" s="1"/>
  <c r="K457"/>
  <c r="K456" s="1"/>
  <c r="R456" s="1"/>
  <c r="J457"/>
  <c r="L456"/>
  <c r="J456"/>
  <c r="N455"/>
  <c r="N454" s="1"/>
  <c r="M455"/>
  <c r="K455"/>
  <c r="R455" s="1"/>
  <c r="J455"/>
  <c r="M454"/>
  <c r="L454"/>
  <c r="K454"/>
  <c r="R454" s="1"/>
  <c r="J454"/>
  <c r="R453"/>
  <c r="N453"/>
  <c r="Q453" s="1"/>
  <c r="M453"/>
  <c r="O453" s="1"/>
  <c r="K453"/>
  <c r="J453"/>
  <c r="N452"/>
  <c r="M452"/>
  <c r="K452"/>
  <c r="J452"/>
  <c r="L451"/>
  <c r="J451"/>
  <c r="Q450"/>
  <c r="N450"/>
  <c r="M450"/>
  <c r="K450"/>
  <c r="R450" s="1"/>
  <c r="J450"/>
  <c r="N449"/>
  <c r="M449"/>
  <c r="K449"/>
  <c r="R449" s="1"/>
  <c r="J449"/>
  <c r="N448"/>
  <c r="O448" s="1"/>
  <c r="M448"/>
  <c r="K448"/>
  <c r="R448" s="1"/>
  <c r="J448"/>
  <c r="N447"/>
  <c r="Q447" s="1"/>
  <c r="M447"/>
  <c r="K447"/>
  <c r="R447" s="1"/>
  <c r="J447"/>
  <c r="N446"/>
  <c r="Q446" s="1"/>
  <c r="M446"/>
  <c r="L446"/>
  <c r="L445" s="1"/>
  <c r="K446"/>
  <c r="R446" s="1"/>
  <c r="J445"/>
  <c r="N444"/>
  <c r="N443" s="1"/>
  <c r="M444"/>
  <c r="K444"/>
  <c r="R444" s="1"/>
  <c r="J444"/>
  <c r="M443"/>
  <c r="L443"/>
  <c r="K443"/>
  <c r="R443" s="1"/>
  <c r="J443"/>
  <c r="Q442"/>
  <c r="N442"/>
  <c r="M442"/>
  <c r="K442"/>
  <c r="R442" s="1"/>
  <c r="J442"/>
  <c r="N441"/>
  <c r="M441"/>
  <c r="K441"/>
  <c r="J441"/>
  <c r="L440"/>
  <c r="J440"/>
  <c r="N439"/>
  <c r="N438" s="1"/>
  <c r="Q438" s="1"/>
  <c r="M439"/>
  <c r="K439"/>
  <c r="K438" s="1"/>
  <c r="R438" s="1"/>
  <c r="J439"/>
  <c r="M438"/>
  <c r="L438"/>
  <c r="J438"/>
  <c r="N437"/>
  <c r="M437"/>
  <c r="K437"/>
  <c r="R437" s="1"/>
  <c r="J437"/>
  <c r="N436"/>
  <c r="Q436" s="1"/>
  <c r="M436"/>
  <c r="O436" s="1"/>
  <c r="K436"/>
  <c r="R436" s="1"/>
  <c r="J436"/>
  <c r="N435"/>
  <c r="M435"/>
  <c r="K435"/>
  <c r="K434" s="1"/>
  <c r="R434" s="1"/>
  <c r="J435"/>
  <c r="L434"/>
  <c r="J434"/>
  <c r="N433"/>
  <c r="N432" s="1"/>
  <c r="M433"/>
  <c r="K433"/>
  <c r="K432" s="1"/>
  <c r="R432" s="1"/>
  <c r="J433"/>
  <c r="L432"/>
  <c r="J432"/>
  <c r="J431"/>
  <c r="N430"/>
  <c r="M430"/>
  <c r="O430" s="1"/>
  <c r="K430"/>
  <c r="K429" s="1"/>
  <c r="R429" s="1"/>
  <c r="J430"/>
  <c r="L429"/>
  <c r="J429"/>
  <c r="N428"/>
  <c r="N427" s="1"/>
  <c r="M428"/>
  <c r="M427" s="1"/>
  <c r="K428"/>
  <c r="R428" s="1"/>
  <c r="J428"/>
  <c r="L427"/>
  <c r="J427"/>
  <c r="R426"/>
  <c r="N426"/>
  <c r="Q426" s="1"/>
  <c r="M426"/>
  <c r="K426"/>
  <c r="J426"/>
  <c r="N425"/>
  <c r="Q425" s="1"/>
  <c r="M425"/>
  <c r="K425"/>
  <c r="R425" s="1"/>
  <c r="J425"/>
  <c r="N424"/>
  <c r="Q424" s="1"/>
  <c r="M424"/>
  <c r="K424"/>
  <c r="R424" s="1"/>
  <c r="J424"/>
  <c r="N423"/>
  <c r="M423"/>
  <c r="K423"/>
  <c r="R423" s="1"/>
  <c r="J423"/>
  <c r="L422"/>
  <c r="J422"/>
  <c r="N421"/>
  <c r="Q421" s="1"/>
  <c r="M421"/>
  <c r="K421"/>
  <c r="R421" s="1"/>
  <c r="J421"/>
  <c r="N420"/>
  <c r="M420"/>
  <c r="M419" s="1"/>
  <c r="K420"/>
  <c r="R420" s="1"/>
  <c r="J420"/>
  <c r="L419"/>
  <c r="J419"/>
  <c r="N418"/>
  <c r="Q418" s="1"/>
  <c r="M418"/>
  <c r="K418"/>
  <c r="R418" s="1"/>
  <c r="J418"/>
  <c r="N417"/>
  <c r="Q417" s="1"/>
  <c r="L417"/>
  <c r="J417"/>
  <c r="N416"/>
  <c r="N414" s="1"/>
  <c r="M416"/>
  <c r="K416"/>
  <c r="R416" s="1"/>
  <c r="J416"/>
  <c r="N415"/>
  <c r="Q415" s="1"/>
  <c r="M415"/>
  <c r="O415" s="1"/>
  <c r="K415"/>
  <c r="R415" s="1"/>
  <c r="J415"/>
  <c r="L414"/>
  <c r="K414"/>
  <c r="R414" s="1"/>
  <c r="J414"/>
  <c r="N413"/>
  <c r="N412" s="1"/>
  <c r="M413"/>
  <c r="M412" s="1"/>
  <c r="K413"/>
  <c r="R413" s="1"/>
  <c r="J413"/>
  <c r="L412"/>
  <c r="K412"/>
  <c r="R412" s="1"/>
  <c r="J412"/>
  <c r="N411"/>
  <c r="O411" s="1"/>
  <c r="M411"/>
  <c r="M410" s="1"/>
  <c r="K411"/>
  <c r="R411" s="1"/>
  <c r="J411"/>
  <c r="L410"/>
  <c r="J410"/>
  <c r="N409"/>
  <c r="M409"/>
  <c r="M407" s="1"/>
  <c r="K409"/>
  <c r="R409" s="1"/>
  <c r="J409"/>
  <c r="N408"/>
  <c r="N407" s="1"/>
  <c r="Q407" s="1"/>
  <c r="M408"/>
  <c r="K408"/>
  <c r="R408" s="1"/>
  <c r="J408"/>
  <c r="L407"/>
  <c r="J407"/>
  <c r="N406"/>
  <c r="M406"/>
  <c r="M405" s="1"/>
  <c r="K406"/>
  <c r="J406"/>
  <c r="L405"/>
  <c r="J405"/>
  <c r="N404"/>
  <c r="O404" s="1"/>
  <c r="M404"/>
  <c r="K404"/>
  <c r="K403" s="1"/>
  <c r="J404"/>
  <c r="R403"/>
  <c r="N403"/>
  <c r="Q403" s="1"/>
  <c r="M403"/>
  <c r="L403"/>
  <c r="J403"/>
  <c r="N402"/>
  <c r="M402"/>
  <c r="K402"/>
  <c r="J402"/>
  <c r="M401"/>
  <c r="L401"/>
  <c r="J401"/>
  <c r="N400"/>
  <c r="M400"/>
  <c r="K400"/>
  <c r="K399" s="1"/>
  <c r="R399" s="1"/>
  <c r="J400"/>
  <c r="L399"/>
  <c r="J399"/>
  <c r="N398"/>
  <c r="M398"/>
  <c r="M397" s="1"/>
  <c r="K398"/>
  <c r="J398"/>
  <c r="L397"/>
  <c r="J397"/>
  <c r="Q396"/>
  <c r="N396"/>
  <c r="M396"/>
  <c r="K396"/>
  <c r="K395" s="1"/>
  <c r="R395" s="1"/>
  <c r="J396"/>
  <c r="L395"/>
  <c r="J395"/>
  <c r="N394"/>
  <c r="M394"/>
  <c r="M393" s="1"/>
  <c r="K394"/>
  <c r="J394"/>
  <c r="L393"/>
  <c r="J393"/>
  <c r="N392"/>
  <c r="Q392" s="1"/>
  <c r="M392"/>
  <c r="K392"/>
  <c r="K391" s="1"/>
  <c r="R391" s="1"/>
  <c r="J392"/>
  <c r="N391"/>
  <c r="Q391" s="1"/>
  <c r="L391"/>
  <c r="J391"/>
  <c r="N390"/>
  <c r="M390"/>
  <c r="M389" s="1"/>
  <c r="K390"/>
  <c r="J390"/>
  <c r="L389"/>
  <c r="J389"/>
  <c r="Q388"/>
  <c r="N388"/>
  <c r="M388"/>
  <c r="K388"/>
  <c r="K387" s="1"/>
  <c r="R387" s="1"/>
  <c r="J388"/>
  <c r="L387"/>
  <c r="J387"/>
  <c r="N386"/>
  <c r="M386"/>
  <c r="M385" s="1"/>
  <c r="K386"/>
  <c r="J386"/>
  <c r="L385"/>
  <c r="J385"/>
  <c r="N384"/>
  <c r="O384" s="1"/>
  <c r="M384"/>
  <c r="K384"/>
  <c r="R384" s="1"/>
  <c r="J384"/>
  <c r="N383"/>
  <c r="Q383" s="1"/>
  <c r="M383"/>
  <c r="K383"/>
  <c r="R383" s="1"/>
  <c r="J383"/>
  <c r="R382"/>
  <c r="N382"/>
  <c r="M382"/>
  <c r="K382"/>
  <c r="J382"/>
  <c r="N381"/>
  <c r="Q381" s="1"/>
  <c r="M381"/>
  <c r="K381"/>
  <c r="R381" s="1"/>
  <c r="J381"/>
  <c r="L380"/>
  <c r="J380"/>
  <c r="N379"/>
  <c r="Q379" s="1"/>
  <c r="M379"/>
  <c r="K379"/>
  <c r="J379"/>
  <c r="L378"/>
  <c r="J378"/>
  <c r="N377"/>
  <c r="M377"/>
  <c r="K377"/>
  <c r="R377" s="1"/>
  <c r="J377"/>
  <c r="N376"/>
  <c r="Q376" s="1"/>
  <c r="M376"/>
  <c r="O376" s="1"/>
  <c r="K376"/>
  <c r="R376" s="1"/>
  <c r="J376"/>
  <c r="N375"/>
  <c r="O375" s="1"/>
  <c r="M375"/>
  <c r="K375"/>
  <c r="R375" s="1"/>
  <c r="J375"/>
  <c r="N374"/>
  <c r="Q374" s="1"/>
  <c r="M374"/>
  <c r="K374"/>
  <c r="R374" s="1"/>
  <c r="J374"/>
  <c r="N373"/>
  <c r="O373" s="1"/>
  <c r="M373"/>
  <c r="K373"/>
  <c r="R373" s="1"/>
  <c r="J373"/>
  <c r="N372"/>
  <c r="Q372" s="1"/>
  <c r="M372"/>
  <c r="K372"/>
  <c r="J372"/>
  <c r="Q371"/>
  <c r="N371"/>
  <c r="M371"/>
  <c r="K371"/>
  <c r="R371" s="1"/>
  <c r="J371"/>
  <c r="N370"/>
  <c r="M370"/>
  <c r="K370"/>
  <c r="R370" s="1"/>
  <c r="J370"/>
  <c r="L369"/>
  <c r="J369"/>
  <c r="N368"/>
  <c r="Q368" s="1"/>
  <c r="M368"/>
  <c r="K368"/>
  <c r="R368" s="1"/>
  <c r="J368"/>
  <c r="N367"/>
  <c r="Q367" s="1"/>
  <c r="M367"/>
  <c r="K367"/>
  <c r="R367" s="1"/>
  <c r="J367"/>
  <c r="R366"/>
  <c r="N366"/>
  <c r="M366"/>
  <c r="K366"/>
  <c r="J366"/>
  <c r="L365"/>
  <c r="J365"/>
  <c r="N364"/>
  <c r="N363" s="1"/>
  <c r="Q363" s="1"/>
  <c r="M364"/>
  <c r="O364" s="1"/>
  <c r="K364"/>
  <c r="R364" s="1"/>
  <c r="J364"/>
  <c r="L363"/>
  <c r="K363"/>
  <c r="R363" s="1"/>
  <c r="J363"/>
  <c r="N362"/>
  <c r="M362"/>
  <c r="K362"/>
  <c r="R362" s="1"/>
  <c r="J362"/>
  <c r="N361"/>
  <c r="O361" s="1"/>
  <c r="M361"/>
  <c r="K361"/>
  <c r="R361" s="1"/>
  <c r="J361"/>
  <c r="L360"/>
  <c r="J360"/>
  <c r="N359"/>
  <c r="N358" s="1"/>
  <c r="M359"/>
  <c r="M358" s="1"/>
  <c r="K359"/>
  <c r="R359" s="1"/>
  <c r="J359"/>
  <c r="L358"/>
  <c r="J358"/>
  <c r="N357"/>
  <c r="Q357" s="1"/>
  <c r="M357"/>
  <c r="O357" s="1"/>
  <c r="K357"/>
  <c r="R357" s="1"/>
  <c r="J357"/>
  <c r="N356"/>
  <c r="M356"/>
  <c r="K356"/>
  <c r="J356"/>
  <c r="L355"/>
  <c r="J355"/>
  <c r="Q354"/>
  <c r="N354"/>
  <c r="M354"/>
  <c r="L354"/>
  <c r="K354"/>
  <c r="R354" s="1"/>
  <c r="N353"/>
  <c r="Q353" s="1"/>
  <c r="M353"/>
  <c r="L353"/>
  <c r="K353"/>
  <c r="R353" s="1"/>
  <c r="N352"/>
  <c r="M352"/>
  <c r="L352"/>
  <c r="K352"/>
  <c r="R352" s="1"/>
  <c r="N350"/>
  <c r="N349" s="1"/>
  <c r="Q349" s="1"/>
  <c r="M350"/>
  <c r="K350"/>
  <c r="R350" s="1"/>
  <c r="J350"/>
  <c r="L349"/>
  <c r="J349"/>
  <c r="N348"/>
  <c r="M348"/>
  <c r="K348"/>
  <c r="R348" s="1"/>
  <c r="J348"/>
  <c r="N347"/>
  <c r="O347" s="1"/>
  <c r="M347"/>
  <c r="K347"/>
  <c r="R347" s="1"/>
  <c r="J347"/>
  <c r="L346"/>
  <c r="J346"/>
  <c r="N345"/>
  <c r="N344" s="1"/>
  <c r="M345"/>
  <c r="K345"/>
  <c r="R345" s="1"/>
  <c r="J345"/>
  <c r="M344"/>
  <c r="L344"/>
  <c r="J344"/>
  <c r="J343"/>
  <c r="N342"/>
  <c r="Q342" s="1"/>
  <c r="M342"/>
  <c r="K342"/>
  <c r="J342"/>
  <c r="R341"/>
  <c r="N341"/>
  <c r="M341"/>
  <c r="O341" s="1"/>
  <c r="K341"/>
  <c r="J341"/>
  <c r="L340"/>
  <c r="J340"/>
  <c r="N339"/>
  <c r="Q339" s="1"/>
  <c r="M339"/>
  <c r="K339"/>
  <c r="R339" s="1"/>
  <c r="J339"/>
  <c r="L338"/>
  <c r="J338"/>
  <c r="N337"/>
  <c r="N336" s="1"/>
  <c r="Q336" s="1"/>
  <c r="M337"/>
  <c r="M336" s="1"/>
  <c r="K337"/>
  <c r="R337" s="1"/>
  <c r="J337"/>
  <c r="L336"/>
  <c r="K336"/>
  <c r="R336" s="1"/>
  <c r="J336"/>
  <c r="N335"/>
  <c r="M335"/>
  <c r="K335"/>
  <c r="R335" s="1"/>
  <c r="J335"/>
  <c r="L334"/>
  <c r="J334"/>
  <c r="N333"/>
  <c r="N332" s="1"/>
  <c r="Q332" s="1"/>
  <c r="M333"/>
  <c r="M332" s="1"/>
  <c r="K333"/>
  <c r="R333" s="1"/>
  <c r="J333"/>
  <c r="L332"/>
  <c r="J332"/>
  <c r="J331"/>
  <c r="J330"/>
  <c r="N329"/>
  <c r="M329"/>
  <c r="K329"/>
  <c r="R329" s="1"/>
  <c r="J329"/>
  <c r="N328"/>
  <c r="M328"/>
  <c r="K328"/>
  <c r="R328" s="1"/>
  <c r="J328"/>
  <c r="L327"/>
  <c r="L326" s="1"/>
  <c r="J327"/>
  <c r="J326"/>
  <c r="N325"/>
  <c r="Q325" s="1"/>
  <c r="M325"/>
  <c r="K325"/>
  <c r="R325" s="1"/>
  <c r="J325"/>
  <c r="N324"/>
  <c r="M324"/>
  <c r="K324"/>
  <c r="R324" s="1"/>
  <c r="J324"/>
  <c r="L323"/>
  <c r="J323"/>
  <c r="N322"/>
  <c r="Q322" s="1"/>
  <c r="M322"/>
  <c r="K322"/>
  <c r="J322"/>
  <c r="N321"/>
  <c r="M321"/>
  <c r="M320" s="1"/>
  <c r="K321"/>
  <c r="R321" s="1"/>
  <c r="J321"/>
  <c r="L320"/>
  <c r="J320"/>
  <c r="N319"/>
  <c r="N318" s="1"/>
  <c r="M319"/>
  <c r="O319" s="1"/>
  <c r="K319"/>
  <c r="R319" s="1"/>
  <c r="J319"/>
  <c r="L318"/>
  <c r="L317" s="1"/>
  <c r="K318"/>
  <c r="R318" s="1"/>
  <c r="J318"/>
  <c r="J317"/>
  <c r="J316"/>
  <c r="J315"/>
  <c r="N314"/>
  <c r="M314"/>
  <c r="K314"/>
  <c r="J314"/>
  <c r="L313"/>
  <c r="L312" s="1"/>
  <c r="L311" s="1"/>
  <c r="J313"/>
  <c r="J312"/>
  <c r="J311"/>
  <c r="N310"/>
  <c r="M310"/>
  <c r="O310" s="1"/>
  <c r="K310"/>
  <c r="R310" s="1"/>
  <c r="J310"/>
  <c r="L309"/>
  <c r="K309"/>
  <c r="R309" s="1"/>
  <c r="J309"/>
  <c r="N308"/>
  <c r="O308" s="1"/>
  <c r="M308"/>
  <c r="K308"/>
  <c r="R308" s="1"/>
  <c r="J308"/>
  <c r="N307"/>
  <c r="Q307" s="1"/>
  <c r="M307"/>
  <c r="K307"/>
  <c r="R307" s="1"/>
  <c r="J307"/>
  <c r="N306"/>
  <c r="O306" s="1"/>
  <c r="M306"/>
  <c r="L306"/>
  <c r="J306"/>
  <c r="N305"/>
  <c r="O305" s="1"/>
  <c r="M305"/>
  <c r="K305"/>
  <c r="R305" s="1"/>
  <c r="J305"/>
  <c r="N304"/>
  <c r="M304"/>
  <c r="K304"/>
  <c r="R304" s="1"/>
  <c r="J304"/>
  <c r="R303"/>
  <c r="N303"/>
  <c r="Q303" s="1"/>
  <c r="M303"/>
  <c r="K303"/>
  <c r="J303"/>
  <c r="N302"/>
  <c r="O302" s="1"/>
  <c r="M302"/>
  <c r="K302"/>
  <c r="R302" s="1"/>
  <c r="J302"/>
  <c r="R301"/>
  <c r="N301"/>
  <c r="Q301" s="1"/>
  <c r="M301"/>
  <c r="O301" s="1"/>
  <c r="K301"/>
  <c r="J301"/>
  <c r="N300"/>
  <c r="O300" s="1"/>
  <c r="M300"/>
  <c r="K300"/>
  <c r="J300"/>
  <c r="L299"/>
  <c r="I299"/>
  <c r="H299"/>
  <c r="G299"/>
  <c r="J298"/>
  <c r="N297"/>
  <c r="M297"/>
  <c r="M296" s="1"/>
  <c r="K297"/>
  <c r="J297"/>
  <c r="L296"/>
  <c r="J296"/>
  <c r="Q295"/>
  <c r="N295"/>
  <c r="M295"/>
  <c r="K295"/>
  <c r="R295" s="1"/>
  <c r="J295"/>
  <c r="N294"/>
  <c r="M294"/>
  <c r="M293" s="1"/>
  <c r="K294"/>
  <c r="R294" s="1"/>
  <c r="J294"/>
  <c r="L293"/>
  <c r="I293"/>
  <c r="H293"/>
  <c r="J293" s="1"/>
  <c r="G293"/>
  <c r="Q292"/>
  <c r="N292"/>
  <c r="M292"/>
  <c r="K292"/>
  <c r="K291" s="1"/>
  <c r="R291" s="1"/>
  <c r="J292"/>
  <c r="L291"/>
  <c r="J291"/>
  <c r="N290"/>
  <c r="Q290" s="1"/>
  <c r="M290"/>
  <c r="O290" s="1"/>
  <c r="K290"/>
  <c r="J290"/>
  <c r="N289"/>
  <c r="M289"/>
  <c r="L289"/>
  <c r="J289"/>
  <c r="N288"/>
  <c r="Q288" s="1"/>
  <c r="M288"/>
  <c r="K288"/>
  <c r="R288" s="1"/>
  <c r="J288"/>
  <c r="N287"/>
  <c r="Q287" s="1"/>
  <c r="M287"/>
  <c r="K287"/>
  <c r="R287" s="1"/>
  <c r="J287"/>
  <c r="R286"/>
  <c r="N286"/>
  <c r="Q286" s="1"/>
  <c r="M286"/>
  <c r="O286" s="1"/>
  <c r="K286"/>
  <c r="J286"/>
  <c r="N285"/>
  <c r="Q285" s="1"/>
  <c r="M285"/>
  <c r="O285" s="1"/>
  <c r="K285"/>
  <c r="J285"/>
  <c r="L284"/>
  <c r="J284"/>
  <c r="N283"/>
  <c r="N282" s="1"/>
  <c r="Q282" s="1"/>
  <c r="M283"/>
  <c r="K283"/>
  <c r="K282" s="1"/>
  <c r="R282" s="1"/>
  <c r="J283"/>
  <c r="L282"/>
  <c r="J282"/>
  <c r="N281"/>
  <c r="Q281" s="1"/>
  <c r="M281"/>
  <c r="K281"/>
  <c r="J281"/>
  <c r="Q280"/>
  <c r="N280"/>
  <c r="L280"/>
  <c r="J280"/>
  <c r="N279"/>
  <c r="M279"/>
  <c r="K279"/>
  <c r="R279" s="1"/>
  <c r="J279"/>
  <c r="N278"/>
  <c r="Q278" s="1"/>
  <c r="M278"/>
  <c r="O278" s="1"/>
  <c r="K278"/>
  <c r="R278" s="1"/>
  <c r="J278"/>
  <c r="N277"/>
  <c r="M277"/>
  <c r="K277"/>
  <c r="J277"/>
  <c r="L276"/>
  <c r="J276"/>
  <c r="N275"/>
  <c r="O275" s="1"/>
  <c r="M275"/>
  <c r="K275"/>
  <c r="K274" s="1"/>
  <c r="R274" s="1"/>
  <c r="J275"/>
  <c r="L274"/>
  <c r="J274"/>
  <c r="N273"/>
  <c r="M273"/>
  <c r="K273"/>
  <c r="R273" s="1"/>
  <c r="J273"/>
  <c r="N272"/>
  <c r="Q272" s="1"/>
  <c r="M272"/>
  <c r="K272"/>
  <c r="R272" s="1"/>
  <c r="J272"/>
  <c r="N271"/>
  <c r="Q271" s="1"/>
  <c r="M271"/>
  <c r="M270" s="1"/>
  <c r="K271"/>
  <c r="K270" s="1"/>
  <c r="R270" s="1"/>
  <c r="J271"/>
  <c r="L270"/>
  <c r="J270"/>
  <c r="N269"/>
  <c r="Q269" s="1"/>
  <c r="M269"/>
  <c r="K269"/>
  <c r="K268" s="1"/>
  <c r="R268" s="1"/>
  <c r="J269"/>
  <c r="N268"/>
  <c r="Q268" s="1"/>
  <c r="L268"/>
  <c r="J268"/>
  <c r="N267"/>
  <c r="Q267" s="1"/>
  <c r="M267"/>
  <c r="O267" s="1"/>
  <c r="K267"/>
  <c r="R267" s="1"/>
  <c r="J267"/>
  <c r="N266"/>
  <c r="M266"/>
  <c r="L266"/>
  <c r="J266"/>
  <c r="N265"/>
  <c r="M265"/>
  <c r="K265"/>
  <c r="K264" s="1"/>
  <c r="R264" s="1"/>
  <c r="J265"/>
  <c r="L264"/>
  <c r="J264"/>
  <c r="N263"/>
  <c r="Q263" s="1"/>
  <c r="M263"/>
  <c r="K263"/>
  <c r="J263"/>
  <c r="N262"/>
  <c r="M262"/>
  <c r="L262"/>
  <c r="J262"/>
  <c r="R261"/>
  <c r="N261"/>
  <c r="Q261" s="1"/>
  <c r="M261"/>
  <c r="K261"/>
  <c r="K260" s="1"/>
  <c r="R260" s="1"/>
  <c r="J261"/>
  <c r="N260"/>
  <c r="Q260" s="1"/>
  <c r="L260"/>
  <c r="J260"/>
  <c r="N259"/>
  <c r="Q259" s="1"/>
  <c r="M259"/>
  <c r="O259" s="1"/>
  <c r="K259"/>
  <c r="R259" s="1"/>
  <c r="J259"/>
  <c r="N258"/>
  <c r="Q258" s="1"/>
  <c r="M258"/>
  <c r="K258"/>
  <c r="J258"/>
  <c r="L257"/>
  <c r="J257"/>
  <c r="N256"/>
  <c r="Q256" s="1"/>
  <c r="M256"/>
  <c r="L256"/>
  <c r="L255" s="1"/>
  <c r="K256"/>
  <c r="R256" s="1"/>
  <c r="N255"/>
  <c r="Q255" s="1"/>
  <c r="N254"/>
  <c r="Q254" s="1"/>
  <c r="M254"/>
  <c r="K254"/>
  <c r="K253" s="1"/>
  <c r="R253" s="1"/>
  <c r="J254"/>
  <c r="N253"/>
  <c r="Q253" s="1"/>
  <c r="L253"/>
  <c r="J253"/>
  <c r="N252"/>
  <c r="N251" s="1"/>
  <c r="M252"/>
  <c r="M251" s="1"/>
  <c r="K252"/>
  <c r="R252" s="1"/>
  <c r="J252"/>
  <c r="L251"/>
  <c r="J251"/>
  <c r="N250"/>
  <c r="O250" s="1"/>
  <c r="M250"/>
  <c r="K250"/>
  <c r="K249" s="1"/>
  <c r="R249" s="1"/>
  <c r="J250"/>
  <c r="N249"/>
  <c r="Q249" s="1"/>
  <c r="L249"/>
  <c r="J249"/>
  <c r="N248"/>
  <c r="Q248" s="1"/>
  <c r="M248"/>
  <c r="M247" s="1"/>
  <c r="K248"/>
  <c r="J248"/>
  <c r="N247"/>
  <c r="L247"/>
  <c r="J247"/>
  <c r="Q246"/>
  <c r="N246"/>
  <c r="M246"/>
  <c r="K246"/>
  <c r="R246" s="1"/>
  <c r="J246"/>
  <c r="N245"/>
  <c r="Q245" s="1"/>
  <c r="M245"/>
  <c r="K245"/>
  <c r="R245" s="1"/>
  <c r="J245"/>
  <c r="N244"/>
  <c r="M244"/>
  <c r="K244"/>
  <c r="R244" s="1"/>
  <c r="J244"/>
  <c r="N243"/>
  <c r="Q243" s="1"/>
  <c r="M243"/>
  <c r="K243"/>
  <c r="J243"/>
  <c r="L242"/>
  <c r="J242"/>
  <c r="N241"/>
  <c r="M241"/>
  <c r="K241"/>
  <c r="R241" s="1"/>
  <c r="J241"/>
  <c r="Q240"/>
  <c r="N240"/>
  <c r="M240"/>
  <c r="K240"/>
  <c r="R240" s="1"/>
  <c r="J240"/>
  <c r="L239"/>
  <c r="J239"/>
  <c r="N238"/>
  <c r="M238"/>
  <c r="K238"/>
  <c r="J238"/>
  <c r="N237"/>
  <c r="Q237" s="1"/>
  <c r="M237"/>
  <c r="K237"/>
  <c r="R237" s="1"/>
  <c r="J237"/>
  <c r="N236"/>
  <c r="M236"/>
  <c r="K236"/>
  <c r="R236" s="1"/>
  <c r="J236"/>
  <c r="L235"/>
  <c r="J235"/>
  <c r="N234"/>
  <c r="Q234" s="1"/>
  <c r="M234"/>
  <c r="K234"/>
  <c r="R234" s="1"/>
  <c r="J234"/>
  <c r="N233"/>
  <c r="O233" s="1"/>
  <c r="M233"/>
  <c r="M232" s="1"/>
  <c r="K233"/>
  <c r="R233" s="1"/>
  <c r="J233"/>
  <c r="N232"/>
  <c r="L232"/>
  <c r="J232"/>
  <c r="Q231"/>
  <c r="N231"/>
  <c r="M231"/>
  <c r="K231"/>
  <c r="K230" s="1"/>
  <c r="R230" s="1"/>
  <c r="J231"/>
  <c r="N230"/>
  <c r="M230"/>
  <c r="L230"/>
  <c r="J230"/>
  <c r="N229"/>
  <c r="Q229" s="1"/>
  <c r="M229"/>
  <c r="M228" s="1"/>
  <c r="K229"/>
  <c r="R229" s="1"/>
  <c r="J229"/>
  <c r="N228"/>
  <c r="Q228" s="1"/>
  <c r="L228"/>
  <c r="K228"/>
  <c r="R228" s="1"/>
  <c r="J228"/>
  <c r="N227"/>
  <c r="Q227" s="1"/>
  <c r="M227"/>
  <c r="K227"/>
  <c r="R227" s="1"/>
  <c r="J227"/>
  <c r="N226"/>
  <c r="Q226" s="1"/>
  <c r="M226"/>
  <c r="O226" s="1"/>
  <c r="K226"/>
  <c r="R226" s="1"/>
  <c r="J226"/>
  <c r="L225"/>
  <c r="K225"/>
  <c r="R225" s="1"/>
  <c r="J225"/>
  <c r="Q224"/>
  <c r="N224"/>
  <c r="M224"/>
  <c r="M222" s="1"/>
  <c r="K224"/>
  <c r="R224" s="1"/>
  <c r="J224"/>
  <c r="N223"/>
  <c r="Q223" s="1"/>
  <c r="M223"/>
  <c r="K223"/>
  <c r="R223" s="1"/>
  <c r="J223"/>
  <c r="N222"/>
  <c r="L222"/>
  <c r="J222"/>
  <c r="J221"/>
  <c r="J220"/>
  <c r="N219"/>
  <c r="O219" s="1"/>
  <c r="M219"/>
  <c r="K219"/>
  <c r="R219" s="1"/>
  <c r="J219"/>
  <c r="N218"/>
  <c r="Q218" s="1"/>
  <c r="L218"/>
  <c r="K218"/>
  <c r="R218" s="1"/>
  <c r="J218"/>
  <c r="Q217"/>
  <c r="N217"/>
  <c r="N216" s="1"/>
  <c r="M217"/>
  <c r="M216" s="1"/>
  <c r="K217"/>
  <c r="R217" s="1"/>
  <c r="J217"/>
  <c r="L216"/>
  <c r="J216"/>
  <c r="N215"/>
  <c r="O215" s="1"/>
  <c r="M215"/>
  <c r="K215"/>
  <c r="R215" s="1"/>
  <c r="J215"/>
  <c r="N214"/>
  <c r="Q214" s="1"/>
  <c r="M214"/>
  <c r="K214"/>
  <c r="R214" s="1"/>
  <c r="J214"/>
  <c r="L213"/>
  <c r="J213"/>
  <c r="N212"/>
  <c r="M212"/>
  <c r="M211" s="1"/>
  <c r="K212"/>
  <c r="K211" s="1"/>
  <c r="R211" s="1"/>
  <c r="J212"/>
  <c r="L211"/>
  <c r="J211"/>
  <c r="N210"/>
  <c r="Q210" s="1"/>
  <c r="M210"/>
  <c r="M209" s="1"/>
  <c r="K210"/>
  <c r="R210" s="1"/>
  <c r="J210"/>
  <c r="N209"/>
  <c r="Q209" s="1"/>
  <c r="L209"/>
  <c r="J209"/>
  <c r="J208"/>
  <c r="N207"/>
  <c r="N206" s="1"/>
  <c r="M207"/>
  <c r="K207"/>
  <c r="K206" s="1"/>
  <c r="R206" s="1"/>
  <c r="J207"/>
  <c r="L206"/>
  <c r="L205" s="1"/>
  <c r="J206"/>
  <c r="J205"/>
  <c r="J204"/>
  <c r="N203"/>
  <c r="Q203" s="1"/>
  <c r="M203"/>
  <c r="O203" s="1"/>
  <c r="K203"/>
  <c r="R203" s="1"/>
  <c r="J203"/>
  <c r="N202"/>
  <c r="Q202" s="1"/>
  <c r="M202"/>
  <c r="K202"/>
  <c r="R202" s="1"/>
  <c r="J202"/>
  <c r="N201"/>
  <c r="Q201" s="1"/>
  <c r="M201"/>
  <c r="K201"/>
  <c r="J201"/>
  <c r="L200"/>
  <c r="L199" s="1"/>
  <c r="L198" s="1"/>
  <c r="J200"/>
  <c r="J199"/>
  <c r="J198"/>
  <c r="J197"/>
  <c r="N196"/>
  <c r="Q196" s="1"/>
  <c r="M196"/>
  <c r="K196"/>
  <c r="R196" s="1"/>
  <c r="J196"/>
  <c r="N195"/>
  <c r="Q195" s="1"/>
  <c r="L195"/>
  <c r="J195"/>
  <c r="R194"/>
  <c r="N194"/>
  <c r="Q194" s="1"/>
  <c r="M194"/>
  <c r="O194" s="1"/>
  <c r="K194"/>
  <c r="J194"/>
  <c r="N193"/>
  <c r="M193"/>
  <c r="L193"/>
  <c r="K193"/>
  <c r="R193" s="1"/>
  <c r="J193"/>
  <c r="N192"/>
  <c r="Q192" s="1"/>
  <c r="M192"/>
  <c r="K192"/>
  <c r="R192" s="1"/>
  <c r="J192"/>
  <c r="L191"/>
  <c r="J191"/>
  <c r="N190"/>
  <c r="M190"/>
  <c r="M189" s="1"/>
  <c r="K190"/>
  <c r="J190"/>
  <c r="L189"/>
  <c r="J189"/>
  <c r="N188"/>
  <c r="N187" s="1"/>
  <c r="M188"/>
  <c r="K188"/>
  <c r="R188" s="1"/>
  <c r="J188"/>
  <c r="L187"/>
  <c r="J187"/>
  <c r="N186"/>
  <c r="Q186" s="1"/>
  <c r="M186"/>
  <c r="M185" s="1"/>
  <c r="K186"/>
  <c r="R186" s="1"/>
  <c r="J186"/>
  <c r="L185"/>
  <c r="J185"/>
  <c r="N184"/>
  <c r="Q184" s="1"/>
  <c r="M184"/>
  <c r="K184"/>
  <c r="J184"/>
  <c r="L183"/>
  <c r="J183"/>
  <c r="N182"/>
  <c r="Q182" s="1"/>
  <c r="M182"/>
  <c r="M181" s="1"/>
  <c r="K182"/>
  <c r="R182" s="1"/>
  <c r="J182"/>
  <c r="L181"/>
  <c r="J181"/>
  <c r="N180"/>
  <c r="M180"/>
  <c r="K180"/>
  <c r="R180" s="1"/>
  <c r="J180"/>
  <c r="N179"/>
  <c r="Q179" s="1"/>
  <c r="M179"/>
  <c r="K179"/>
  <c r="J179"/>
  <c r="L178"/>
  <c r="J178"/>
  <c r="R177"/>
  <c r="N177"/>
  <c r="Q177" s="1"/>
  <c r="M177"/>
  <c r="O177" s="1"/>
  <c r="K177"/>
  <c r="J177"/>
  <c r="N176"/>
  <c r="Q176" s="1"/>
  <c r="L176"/>
  <c r="K176"/>
  <c r="R176" s="1"/>
  <c r="J176"/>
  <c r="N175"/>
  <c r="N174" s="1"/>
  <c r="M175"/>
  <c r="M174" s="1"/>
  <c r="K175"/>
  <c r="J175"/>
  <c r="L174"/>
  <c r="J174"/>
  <c r="Q173"/>
  <c r="N173"/>
  <c r="N172" s="1"/>
  <c r="M173"/>
  <c r="M172" s="1"/>
  <c r="K173"/>
  <c r="K172" s="1"/>
  <c r="R172" s="1"/>
  <c r="J173"/>
  <c r="L172"/>
  <c r="J172"/>
  <c r="N171"/>
  <c r="N170" s="1"/>
  <c r="M171"/>
  <c r="K171"/>
  <c r="J171"/>
  <c r="M170"/>
  <c r="L170"/>
  <c r="J170"/>
  <c r="N169"/>
  <c r="Q169" s="1"/>
  <c r="M169"/>
  <c r="M168" s="1"/>
  <c r="K169"/>
  <c r="R169" s="1"/>
  <c r="J169"/>
  <c r="L168"/>
  <c r="J168"/>
  <c r="N167"/>
  <c r="O167" s="1"/>
  <c r="M167"/>
  <c r="K167"/>
  <c r="J167"/>
  <c r="N166"/>
  <c r="M166"/>
  <c r="L166"/>
  <c r="J166"/>
  <c r="R165"/>
  <c r="N165"/>
  <c r="M165"/>
  <c r="M164" s="1"/>
  <c r="K165"/>
  <c r="J165"/>
  <c r="L164"/>
  <c r="K164"/>
  <c r="R164" s="1"/>
  <c r="J164"/>
  <c r="N163"/>
  <c r="N162" s="1"/>
  <c r="M163"/>
  <c r="M162" s="1"/>
  <c r="K163"/>
  <c r="J163"/>
  <c r="L162"/>
  <c r="J162"/>
  <c r="R161"/>
  <c r="N161"/>
  <c r="N160" s="1"/>
  <c r="M161"/>
  <c r="O161" s="1"/>
  <c r="K161"/>
  <c r="K160" s="1"/>
  <c r="R160" s="1"/>
  <c r="J161"/>
  <c r="L160"/>
  <c r="J160"/>
  <c r="N159"/>
  <c r="N158" s="1"/>
  <c r="M159"/>
  <c r="M158" s="1"/>
  <c r="K159"/>
  <c r="J159"/>
  <c r="L158"/>
  <c r="J158"/>
  <c r="N157"/>
  <c r="M157"/>
  <c r="K157"/>
  <c r="R157" s="1"/>
  <c r="J157"/>
  <c r="N156"/>
  <c r="Q156" s="1"/>
  <c r="M156"/>
  <c r="L156"/>
  <c r="J156"/>
  <c r="N155"/>
  <c r="Q155" s="1"/>
  <c r="M155"/>
  <c r="K155"/>
  <c r="J155"/>
  <c r="M154"/>
  <c r="L154"/>
  <c r="J154"/>
  <c r="Q153"/>
  <c r="N153"/>
  <c r="N152" s="1"/>
  <c r="Q152" s="1"/>
  <c r="M153"/>
  <c r="M152" s="1"/>
  <c r="O152" s="1"/>
  <c r="K153"/>
  <c r="K152" s="1"/>
  <c r="R152" s="1"/>
  <c r="J153"/>
  <c r="L152"/>
  <c r="J152"/>
  <c r="N151"/>
  <c r="N150" s="1"/>
  <c r="M151"/>
  <c r="O151" s="1"/>
  <c r="K151"/>
  <c r="J151"/>
  <c r="L150"/>
  <c r="J150"/>
  <c r="N149"/>
  <c r="Q149" s="1"/>
  <c r="M149"/>
  <c r="M148" s="1"/>
  <c r="K149"/>
  <c r="R149" s="1"/>
  <c r="J149"/>
  <c r="L148"/>
  <c r="J148"/>
  <c r="N147"/>
  <c r="O147" s="1"/>
  <c r="M147"/>
  <c r="K147"/>
  <c r="J147"/>
  <c r="N146"/>
  <c r="M146"/>
  <c r="L146"/>
  <c r="J146"/>
  <c r="N145"/>
  <c r="Q145" s="1"/>
  <c r="M145"/>
  <c r="O145" s="1"/>
  <c r="K145"/>
  <c r="R145" s="1"/>
  <c r="J145"/>
  <c r="N144"/>
  <c r="Q144" s="1"/>
  <c r="M144"/>
  <c r="L144"/>
  <c r="K144"/>
  <c r="R144" s="1"/>
  <c r="J144"/>
  <c r="N143"/>
  <c r="N142" s="1"/>
  <c r="M143"/>
  <c r="M142" s="1"/>
  <c r="K143"/>
  <c r="J143"/>
  <c r="L142"/>
  <c r="J142"/>
  <c r="R141"/>
  <c r="N141"/>
  <c r="Q141" s="1"/>
  <c r="M141"/>
  <c r="O141" s="1"/>
  <c r="K141"/>
  <c r="J141"/>
  <c r="N140"/>
  <c r="Q140" s="1"/>
  <c r="M140"/>
  <c r="K140"/>
  <c r="R140" s="1"/>
  <c r="J140"/>
  <c r="N139"/>
  <c r="Q139" s="1"/>
  <c r="M139"/>
  <c r="K139"/>
  <c r="R139" s="1"/>
  <c r="J139"/>
  <c r="N138"/>
  <c r="Q138" s="1"/>
  <c r="M138"/>
  <c r="K138"/>
  <c r="R138" s="1"/>
  <c r="J138"/>
  <c r="N137"/>
  <c r="M137"/>
  <c r="K137"/>
  <c r="R137" s="1"/>
  <c r="J137"/>
  <c r="N136"/>
  <c r="Q136" s="1"/>
  <c r="M136"/>
  <c r="K136"/>
  <c r="R136" s="1"/>
  <c r="J136"/>
  <c r="L135"/>
  <c r="I135"/>
  <c r="H135"/>
  <c r="G135"/>
  <c r="N134"/>
  <c r="Q134" s="1"/>
  <c r="M134"/>
  <c r="K134"/>
  <c r="R134" s="1"/>
  <c r="J134"/>
  <c r="R133"/>
  <c r="N133"/>
  <c r="Q133" s="1"/>
  <c r="M133"/>
  <c r="O133" s="1"/>
  <c r="K133"/>
  <c r="J133"/>
  <c r="N132"/>
  <c r="Q132" s="1"/>
  <c r="M132"/>
  <c r="K132"/>
  <c r="R132" s="1"/>
  <c r="J132"/>
  <c r="R131"/>
  <c r="N131"/>
  <c r="Q131" s="1"/>
  <c r="M131"/>
  <c r="O131" s="1"/>
  <c r="K131"/>
  <c r="J131"/>
  <c r="N130"/>
  <c r="Q130" s="1"/>
  <c r="M130"/>
  <c r="K130"/>
  <c r="R130" s="1"/>
  <c r="J130"/>
  <c r="N129"/>
  <c r="M129"/>
  <c r="K129"/>
  <c r="R129" s="1"/>
  <c r="J129"/>
  <c r="L128"/>
  <c r="I128"/>
  <c r="H128"/>
  <c r="G128"/>
  <c r="N127"/>
  <c r="Q127" s="1"/>
  <c r="M127"/>
  <c r="K127"/>
  <c r="R127" s="1"/>
  <c r="J127"/>
  <c r="N126"/>
  <c r="M126"/>
  <c r="O126" s="1"/>
  <c r="K126"/>
  <c r="R126" s="1"/>
  <c r="J126"/>
  <c r="N125"/>
  <c r="Q125" s="1"/>
  <c r="M125"/>
  <c r="K125"/>
  <c r="R125" s="1"/>
  <c r="J125"/>
  <c r="N124"/>
  <c r="Q124" s="1"/>
  <c r="M124"/>
  <c r="K124"/>
  <c r="R124" s="1"/>
  <c r="J124"/>
  <c r="L123"/>
  <c r="I123"/>
  <c r="H123"/>
  <c r="G123"/>
  <c r="J122"/>
  <c r="N121"/>
  <c r="M121"/>
  <c r="M120" s="1"/>
  <c r="K121"/>
  <c r="K120" s="1"/>
  <c r="R120" s="1"/>
  <c r="J121"/>
  <c r="N120"/>
  <c r="N119" s="1"/>
  <c r="Q119" s="1"/>
  <c r="L120"/>
  <c r="L119" s="1"/>
  <c r="J120"/>
  <c r="M119"/>
  <c r="K119"/>
  <c r="R119" s="1"/>
  <c r="J119"/>
  <c r="N118"/>
  <c r="Q118" s="1"/>
  <c r="M118"/>
  <c r="K118"/>
  <c r="J118"/>
  <c r="M117"/>
  <c r="L117"/>
  <c r="J117"/>
  <c r="Q116"/>
  <c r="N116"/>
  <c r="M116"/>
  <c r="M115" s="1"/>
  <c r="O115" s="1"/>
  <c r="K116"/>
  <c r="R116" s="1"/>
  <c r="J116"/>
  <c r="N115"/>
  <c r="Q115" s="1"/>
  <c r="L115"/>
  <c r="K115"/>
  <c r="R115" s="1"/>
  <c r="J115"/>
  <c r="N114"/>
  <c r="Q114" s="1"/>
  <c r="M114"/>
  <c r="O114" s="1"/>
  <c r="K114"/>
  <c r="J114"/>
  <c r="N113"/>
  <c r="M113"/>
  <c r="L113"/>
  <c r="J113"/>
  <c r="N112"/>
  <c r="N111" s="1"/>
  <c r="M112"/>
  <c r="M111" s="1"/>
  <c r="K112"/>
  <c r="R112" s="1"/>
  <c r="J112"/>
  <c r="L111"/>
  <c r="L110" s="1"/>
  <c r="J111"/>
  <c r="J110"/>
  <c r="N109"/>
  <c r="Q109" s="1"/>
  <c r="M109"/>
  <c r="M108" s="1"/>
  <c r="M107" s="1"/>
  <c r="K109"/>
  <c r="R109" s="1"/>
  <c r="J109"/>
  <c r="L108"/>
  <c r="J108"/>
  <c r="L107"/>
  <c r="J107"/>
  <c r="N106"/>
  <c r="Q106" s="1"/>
  <c r="M106"/>
  <c r="K106"/>
  <c r="K105" s="1"/>
  <c r="R105" s="1"/>
  <c r="J106"/>
  <c r="N105"/>
  <c r="Q105" s="1"/>
  <c r="L105"/>
  <c r="J105"/>
  <c r="N104"/>
  <c r="Q104" s="1"/>
  <c r="M104"/>
  <c r="M103" s="1"/>
  <c r="K104"/>
  <c r="K103" s="1"/>
  <c r="R103" s="1"/>
  <c r="J104"/>
  <c r="N103"/>
  <c r="Q103" s="1"/>
  <c r="L103"/>
  <c r="J103"/>
  <c r="J102"/>
  <c r="N101"/>
  <c r="Q101" s="1"/>
  <c r="M101"/>
  <c r="K101"/>
  <c r="R101" s="1"/>
  <c r="J101"/>
  <c r="N100"/>
  <c r="O100" s="1"/>
  <c r="M100"/>
  <c r="K100"/>
  <c r="K99" s="1"/>
  <c r="R99" s="1"/>
  <c r="J100"/>
  <c r="M99"/>
  <c r="L99"/>
  <c r="J99"/>
  <c r="Q98"/>
  <c r="N98"/>
  <c r="M98"/>
  <c r="K98"/>
  <c r="R98" s="1"/>
  <c r="J98"/>
  <c r="N97"/>
  <c r="Q97" s="1"/>
  <c r="M97"/>
  <c r="K97"/>
  <c r="R97" s="1"/>
  <c r="J97"/>
  <c r="L96"/>
  <c r="K96"/>
  <c r="R96" s="1"/>
  <c r="J96"/>
  <c r="N95"/>
  <c r="Q95" s="1"/>
  <c r="M95"/>
  <c r="K95"/>
  <c r="J95"/>
  <c r="L94"/>
  <c r="J94"/>
  <c r="N93"/>
  <c r="Q93" s="1"/>
  <c r="M93"/>
  <c r="M92" s="1"/>
  <c r="K93"/>
  <c r="R93" s="1"/>
  <c r="J93"/>
  <c r="L92"/>
  <c r="J92"/>
  <c r="N91"/>
  <c r="Q91" s="1"/>
  <c r="M91"/>
  <c r="K91"/>
  <c r="J91"/>
  <c r="L90"/>
  <c r="J90"/>
  <c r="N89"/>
  <c r="Q89" s="1"/>
  <c r="M89"/>
  <c r="M88" s="1"/>
  <c r="K89"/>
  <c r="R89" s="1"/>
  <c r="J89"/>
  <c r="L88"/>
  <c r="J88"/>
  <c r="N87"/>
  <c r="M87"/>
  <c r="K87"/>
  <c r="J87"/>
  <c r="L86"/>
  <c r="J86"/>
  <c r="N85"/>
  <c r="Q85" s="1"/>
  <c r="M85"/>
  <c r="L85"/>
  <c r="L84" s="1"/>
  <c r="K85"/>
  <c r="R85" s="1"/>
  <c r="M84"/>
  <c r="N83"/>
  <c r="Q83" s="1"/>
  <c r="M83"/>
  <c r="K83"/>
  <c r="K82" s="1"/>
  <c r="R82" s="1"/>
  <c r="J83"/>
  <c r="N82"/>
  <c r="Q82" s="1"/>
  <c r="L82"/>
  <c r="J82"/>
  <c r="N81"/>
  <c r="O81" s="1"/>
  <c r="M81"/>
  <c r="M80" s="1"/>
  <c r="K81"/>
  <c r="K80" s="1"/>
  <c r="R80" s="1"/>
  <c r="J81"/>
  <c r="L80"/>
  <c r="J80"/>
  <c r="N79"/>
  <c r="Q79" s="1"/>
  <c r="M79"/>
  <c r="K79"/>
  <c r="K78" s="1"/>
  <c r="R78" s="1"/>
  <c r="J79"/>
  <c r="N78"/>
  <c r="Q78" s="1"/>
  <c r="L78"/>
  <c r="J78"/>
  <c r="N77"/>
  <c r="Q77" s="1"/>
  <c r="M77"/>
  <c r="M76" s="1"/>
  <c r="K77"/>
  <c r="K76" s="1"/>
  <c r="R76" s="1"/>
  <c r="J77"/>
  <c r="L76"/>
  <c r="J76"/>
  <c r="Q75"/>
  <c r="N75"/>
  <c r="M75"/>
  <c r="K75"/>
  <c r="K74" s="1"/>
  <c r="J75"/>
  <c r="N74"/>
  <c r="Q74" s="1"/>
  <c r="L74"/>
  <c r="L73" s="1"/>
  <c r="J74"/>
  <c r="J73"/>
  <c r="N72"/>
  <c r="M72"/>
  <c r="K72"/>
  <c r="K71" s="1"/>
  <c r="R71" s="1"/>
  <c r="J72"/>
  <c r="L71"/>
  <c r="J71"/>
  <c r="N70"/>
  <c r="N69" s="1"/>
  <c r="O69" s="1"/>
  <c r="M70"/>
  <c r="M69" s="1"/>
  <c r="K70"/>
  <c r="R70" s="1"/>
  <c r="J70"/>
  <c r="L69"/>
  <c r="J69"/>
  <c r="N68"/>
  <c r="M68"/>
  <c r="K68"/>
  <c r="R68" s="1"/>
  <c r="J68"/>
  <c r="L67"/>
  <c r="J67"/>
  <c r="N66"/>
  <c r="N65" s="1"/>
  <c r="M66"/>
  <c r="M65" s="1"/>
  <c r="K66"/>
  <c r="R66" s="1"/>
  <c r="J66"/>
  <c r="L65"/>
  <c r="J65"/>
  <c r="N64"/>
  <c r="M64"/>
  <c r="K64"/>
  <c r="R64" s="1"/>
  <c r="J64"/>
  <c r="L63"/>
  <c r="J63"/>
  <c r="N62"/>
  <c r="N61" s="1"/>
  <c r="M62"/>
  <c r="M61" s="1"/>
  <c r="K62"/>
  <c r="R62" s="1"/>
  <c r="J62"/>
  <c r="L61"/>
  <c r="K61"/>
  <c r="R61" s="1"/>
  <c r="J61"/>
  <c r="N60"/>
  <c r="M60"/>
  <c r="K60"/>
  <c r="R60" s="1"/>
  <c r="J60"/>
  <c r="M59"/>
  <c r="L59"/>
  <c r="J59"/>
  <c r="N58"/>
  <c r="N57" s="1"/>
  <c r="M58"/>
  <c r="M57" s="1"/>
  <c r="K58"/>
  <c r="R58" s="1"/>
  <c r="J58"/>
  <c r="L57"/>
  <c r="K57"/>
  <c r="R57" s="1"/>
  <c r="J57"/>
  <c r="R56"/>
  <c r="N56"/>
  <c r="Q56" s="1"/>
  <c r="M56"/>
  <c r="K56"/>
  <c r="J56"/>
  <c r="Q55"/>
  <c r="N55"/>
  <c r="M55"/>
  <c r="L55"/>
  <c r="L54" s="1"/>
  <c r="K55"/>
  <c r="R55" s="1"/>
  <c r="J54"/>
  <c r="N53"/>
  <c r="Q53" s="1"/>
  <c r="M53"/>
  <c r="K53"/>
  <c r="K52" s="1"/>
  <c r="R52" s="1"/>
  <c r="J53"/>
  <c r="N52"/>
  <c r="Q52" s="1"/>
  <c r="M52"/>
  <c r="L52"/>
  <c r="J52"/>
  <c r="N51"/>
  <c r="N50" s="1"/>
  <c r="M51"/>
  <c r="M50" s="1"/>
  <c r="K51"/>
  <c r="J51"/>
  <c r="L50"/>
  <c r="J50"/>
  <c r="N49"/>
  <c r="O49" s="1"/>
  <c r="M49"/>
  <c r="M48" s="1"/>
  <c r="K49"/>
  <c r="R49" s="1"/>
  <c r="J49"/>
  <c r="L48"/>
  <c r="J48"/>
  <c r="N47"/>
  <c r="Q47" s="1"/>
  <c r="M47"/>
  <c r="K47"/>
  <c r="J47"/>
  <c r="N46"/>
  <c r="M46"/>
  <c r="L46"/>
  <c r="J46"/>
  <c r="N45"/>
  <c r="N44" s="1"/>
  <c r="Q44" s="1"/>
  <c r="M45"/>
  <c r="M44" s="1"/>
  <c r="K45"/>
  <c r="R45" s="1"/>
  <c r="J45"/>
  <c r="L44"/>
  <c r="J44"/>
  <c r="N43"/>
  <c r="Q43" s="1"/>
  <c r="M43"/>
  <c r="O43" s="1"/>
  <c r="K43"/>
  <c r="J43"/>
  <c r="N42"/>
  <c r="M42"/>
  <c r="L42"/>
  <c r="J42"/>
  <c r="N41"/>
  <c r="N40" s="1"/>
  <c r="Q40" s="1"/>
  <c r="M41"/>
  <c r="M40" s="1"/>
  <c r="O40" s="1"/>
  <c r="K41"/>
  <c r="R41" s="1"/>
  <c r="J41"/>
  <c r="L40"/>
  <c r="K40"/>
  <c r="R40" s="1"/>
  <c r="J40"/>
  <c r="N39"/>
  <c r="O39" s="1"/>
  <c r="M39"/>
  <c r="M38" s="1"/>
  <c r="K39"/>
  <c r="J39"/>
  <c r="N38"/>
  <c r="L38"/>
  <c r="J38"/>
  <c r="N37"/>
  <c r="Q37" s="1"/>
  <c r="M37"/>
  <c r="O37" s="1"/>
  <c r="K37"/>
  <c r="R37" s="1"/>
  <c r="J37"/>
  <c r="N36"/>
  <c r="Q36" s="1"/>
  <c r="L36"/>
  <c r="K36"/>
  <c r="R36" s="1"/>
  <c r="J36"/>
  <c r="N35"/>
  <c r="N34" s="1"/>
  <c r="M35"/>
  <c r="M34" s="1"/>
  <c r="K35"/>
  <c r="J35"/>
  <c r="L34"/>
  <c r="J34"/>
  <c r="N33"/>
  <c r="O33" s="1"/>
  <c r="M33"/>
  <c r="K33"/>
  <c r="R33" s="1"/>
  <c r="J33"/>
  <c r="M32"/>
  <c r="L32"/>
  <c r="K32"/>
  <c r="R32" s="1"/>
  <c r="J32"/>
  <c r="N31"/>
  <c r="N30" s="1"/>
  <c r="M31"/>
  <c r="K31"/>
  <c r="J31"/>
  <c r="M30"/>
  <c r="L30"/>
  <c r="J30"/>
  <c r="J29"/>
  <c r="J28"/>
  <c r="N27"/>
  <c r="Q27" s="1"/>
  <c r="M27"/>
  <c r="K27"/>
  <c r="J27"/>
  <c r="N26"/>
  <c r="M26"/>
  <c r="K26"/>
  <c r="R26" s="1"/>
  <c r="J26"/>
  <c r="L25"/>
  <c r="I25"/>
  <c r="H25"/>
  <c r="G25"/>
  <c r="L24"/>
  <c r="J24"/>
  <c r="N23"/>
  <c r="O23" s="1"/>
  <c r="M23"/>
  <c r="K23"/>
  <c r="R23" s="1"/>
  <c r="J23"/>
  <c r="Q22"/>
  <c r="N22"/>
  <c r="M22"/>
  <c r="M21" s="1"/>
  <c r="K22"/>
  <c r="R22" s="1"/>
  <c r="J22"/>
  <c r="L21"/>
  <c r="J21"/>
  <c r="N20"/>
  <c r="N19" s="1"/>
  <c r="Q19" s="1"/>
  <c r="M20"/>
  <c r="M19" s="1"/>
  <c r="K20"/>
  <c r="R20" s="1"/>
  <c r="J20"/>
  <c r="L19"/>
  <c r="J19"/>
  <c r="Q18"/>
  <c r="N18"/>
  <c r="M18"/>
  <c r="M17" s="1"/>
  <c r="K18"/>
  <c r="K17" s="1"/>
  <c r="R17" s="1"/>
  <c r="J18"/>
  <c r="N17"/>
  <c r="L17"/>
  <c r="J17"/>
  <c r="R16"/>
  <c r="N16"/>
  <c r="N15" s="1"/>
  <c r="M16"/>
  <c r="M15" s="1"/>
  <c r="K16"/>
  <c r="K15" s="1"/>
  <c r="J16"/>
  <c r="L15"/>
  <c r="L14" s="1"/>
  <c r="L13" s="1"/>
  <c r="J15"/>
  <c r="J14"/>
  <c r="J13"/>
  <c r="J12"/>
  <c r="K1119" l="1"/>
  <c r="R1119" s="1"/>
  <c r="R1120"/>
  <c r="Q1130"/>
  <c r="O1130"/>
  <c r="R1132"/>
  <c r="K1131"/>
  <c r="R1131" s="1"/>
  <c r="Q1133"/>
  <c r="O1133"/>
  <c r="N1166"/>
  <c r="Q1168"/>
  <c r="O1174"/>
  <c r="Q1174"/>
  <c r="O16"/>
  <c r="Q33"/>
  <c r="Q16"/>
  <c r="R18"/>
  <c r="K19"/>
  <c r="R19" s="1"/>
  <c r="O22"/>
  <c r="J25"/>
  <c r="O31"/>
  <c r="N32"/>
  <c r="M36"/>
  <c r="O36"/>
  <c r="Q41"/>
  <c r="K44"/>
  <c r="R44" s="1"/>
  <c r="O47"/>
  <c r="O51"/>
  <c r="O53"/>
  <c r="R53"/>
  <c r="K54"/>
  <c r="R54" s="1"/>
  <c r="O57"/>
  <c r="O61"/>
  <c r="Q62"/>
  <c r="O64"/>
  <c r="K67"/>
  <c r="R67" s="1"/>
  <c r="K69"/>
  <c r="R69" s="1"/>
  <c r="O70"/>
  <c r="O72"/>
  <c r="R75"/>
  <c r="Q81"/>
  <c r="N84"/>
  <c r="Q84" s="1"/>
  <c r="O97"/>
  <c r="Q100"/>
  <c r="O101"/>
  <c r="O112"/>
  <c r="O118"/>
  <c r="J123"/>
  <c r="O125"/>
  <c r="M128"/>
  <c r="O132"/>
  <c r="J135"/>
  <c r="O139"/>
  <c r="M150"/>
  <c r="Q151"/>
  <c r="R153"/>
  <c r="O155"/>
  <c r="O157"/>
  <c r="M160"/>
  <c r="Q161"/>
  <c r="Q163"/>
  <c r="O165"/>
  <c r="Q167"/>
  <c r="O171"/>
  <c r="R173"/>
  <c r="M176"/>
  <c r="O176" s="1"/>
  <c r="O179"/>
  <c r="O180"/>
  <c r="K181"/>
  <c r="R181" s="1"/>
  <c r="O182"/>
  <c r="O192"/>
  <c r="L208"/>
  <c r="O214"/>
  <c r="K222"/>
  <c r="R222" s="1"/>
  <c r="O223"/>
  <c r="R231"/>
  <c r="O234"/>
  <c r="K235"/>
  <c r="R235" s="1"/>
  <c r="O238"/>
  <c r="O240"/>
  <c r="O243"/>
  <c r="N242"/>
  <c r="Q242" s="1"/>
  <c r="O252"/>
  <c r="O263"/>
  <c r="O265"/>
  <c r="O289"/>
  <c r="O292"/>
  <c r="Q300"/>
  <c r="Q302"/>
  <c r="Q305"/>
  <c r="O307"/>
  <c r="Q308"/>
  <c r="M309"/>
  <c r="Q319"/>
  <c r="O321"/>
  <c r="O329"/>
  <c r="K334"/>
  <c r="R334" s="1"/>
  <c r="K338"/>
  <c r="R338" s="1"/>
  <c r="M340"/>
  <c r="N340"/>
  <c r="Q340" s="1"/>
  <c r="Q341"/>
  <c r="O342"/>
  <c r="O350"/>
  <c r="N351"/>
  <c r="Q351" s="1"/>
  <c r="Q364"/>
  <c r="N365"/>
  <c r="Q365" s="1"/>
  <c r="O367"/>
  <c r="O371"/>
  <c r="Q375"/>
  <c r="O382"/>
  <c r="O396"/>
  <c r="R396"/>
  <c r="O400"/>
  <c r="O403"/>
  <c r="Q404"/>
  <c r="O409"/>
  <c r="K410"/>
  <c r="R410" s="1"/>
  <c r="Q411"/>
  <c r="Q413"/>
  <c r="O421"/>
  <c r="O423"/>
  <c r="M429"/>
  <c r="R430"/>
  <c r="R433"/>
  <c r="O435"/>
  <c r="N434"/>
  <c r="R439"/>
  <c r="O442"/>
  <c r="O444"/>
  <c r="Q448"/>
  <c r="O449"/>
  <c r="K460"/>
  <c r="R460" s="1"/>
  <c r="O466"/>
  <c r="N468"/>
  <c r="Q468" s="1"/>
  <c r="Q470"/>
  <c r="O474"/>
  <c r="K475"/>
  <c r="R475" s="1"/>
  <c r="O481"/>
  <c r="R492"/>
  <c r="N495"/>
  <c r="O498"/>
  <c r="Q500"/>
  <c r="O501"/>
  <c r="O508"/>
  <c r="J509"/>
  <c r="Q510"/>
  <c r="N519"/>
  <c r="O522"/>
  <c r="L529"/>
  <c r="L528" s="1"/>
  <c r="K535"/>
  <c r="N535"/>
  <c r="J543"/>
  <c r="Q546"/>
  <c r="O549"/>
  <c r="O560"/>
  <c r="O564"/>
  <c r="K574"/>
  <c r="R574" s="1"/>
  <c r="K576"/>
  <c r="R576" s="1"/>
  <c r="O578"/>
  <c r="O579"/>
  <c r="O583"/>
  <c r="O587"/>
  <c r="O589"/>
  <c r="Q589"/>
  <c r="O591"/>
  <c r="O593"/>
  <c r="Q597"/>
  <c r="N598"/>
  <c r="O598" s="1"/>
  <c r="R599"/>
  <c r="M600"/>
  <c r="N602"/>
  <c r="Q602" s="1"/>
  <c r="N606"/>
  <c r="Q606" s="1"/>
  <c r="O607"/>
  <c r="Q611"/>
  <c r="R621"/>
  <c r="K632"/>
  <c r="R632" s="1"/>
  <c r="K636"/>
  <c r="R636" s="1"/>
  <c r="Q655"/>
  <c r="O656"/>
  <c r="O657"/>
  <c r="R661"/>
  <c r="O663"/>
  <c r="N664"/>
  <c r="Q664" s="1"/>
  <c r="O664"/>
  <c r="R667"/>
  <c r="R669"/>
  <c r="O671"/>
  <c r="O675"/>
  <c r="R675"/>
  <c r="O676"/>
  <c r="O677"/>
  <c r="K678"/>
  <c r="R678" s="1"/>
  <c r="K689"/>
  <c r="M691"/>
  <c r="R691"/>
  <c r="O713"/>
  <c r="K714"/>
  <c r="R714" s="1"/>
  <c r="Q715"/>
  <c r="O727"/>
  <c r="O729"/>
  <c r="K731"/>
  <c r="R731" s="1"/>
  <c r="O732"/>
  <c r="K738"/>
  <c r="Q739"/>
  <c r="K740"/>
  <c r="R740" s="1"/>
  <c r="O741"/>
  <c r="Q743"/>
  <c r="O745"/>
  <c r="N760"/>
  <c r="O765"/>
  <c r="O766"/>
  <c r="L774"/>
  <c r="O783"/>
  <c r="R784"/>
  <c r="K785"/>
  <c r="R785" s="1"/>
  <c r="O786"/>
  <c r="O801"/>
  <c r="O812"/>
  <c r="O814"/>
  <c r="O821"/>
  <c r="O829"/>
  <c r="O832"/>
  <c r="J834"/>
  <c r="K844"/>
  <c r="R844" s="1"/>
  <c r="O847"/>
  <c r="R847"/>
  <c r="O850"/>
  <c r="O865"/>
  <c r="O867"/>
  <c r="R867"/>
  <c r="O872"/>
  <c r="K873"/>
  <c r="R873" s="1"/>
  <c r="O876"/>
  <c r="O877"/>
  <c r="K881"/>
  <c r="R881" s="1"/>
  <c r="O891"/>
  <c r="L903"/>
  <c r="O904"/>
  <c r="Q912"/>
  <c r="O930"/>
  <c r="Q932"/>
  <c r="K939"/>
  <c r="Q943"/>
  <c r="K946"/>
  <c r="L950"/>
  <c r="O952"/>
  <c r="R952"/>
  <c r="K953"/>
  <c r="R953" s="1"/>
  <c r="N961"/>
  <c r="O979"/>
  <c r="J982"/>
  <c r="N988"/>
  <c r="Q991"/>
  <c r="O993"/>
  <c r="O1002"/>
  <c r="O1003"/>
  <c r="R1011"/>
  <c r="K1012"/>
  <c r="R1012" s="1"/>
  <c r="O1013"/>
  <c r="O1025"/>
  <c r="Q1033"/>
  <c r="K1048"/>
  <c r="R1048" s="1"/>
  <c r="R1052"/>
  <c r="O1064"/>
  <c r="Q1068"/>
  <c r="K1079"/>
  <c r="R1079" s="1"/>
  <c r="R1080"/>
  <c r="L1082"/>
  <c r="Q1087"/>
  <c r="M1160"/>
  <c r="O1162"/>
  <c r="K25"/>
  <c r="K24" s="1"/>
  <c r="R24" s="1"/>
  <c r="Q31"/>
  <c r="O41"/>
  <c r="Q51"/>
  <c r="O62"/>
  <c r="R100"/>
  <c r="O159"/>
  <c r="Q171"/>
  <c r="O186"/>
  <c r="R269"/>
  <c r="M323"/>
  <c r="O359"/>
  <c r="R392"/>
  <c r="R404"/>
  <c r="M422"/>
  <c r="M434"/>
  <c r="O520"/>
  <c r="R523"/>
  <c r="R645"/>
  <c r="Q663"/>
  <c r="Q675"/>
  <c r="R684"/>
  <c r="Q732"/>
  <c r="Q741"/>
  <c r="O743"/>
  <c r="M803"/>
  <c r="M815"/>
  <c r="R850"/>
  <c r="O852"/>
  <c r="M863"/>
  <c r="O912"/>
  <c r="O936"/>
  <c r="L945"/>
  <c r="L944" s="1"/>
  <c r="O1006"/>
  <c r="O1021"/>
  <c r="M1032"/>
  <c r="M1031" s="1"/>
  <c r="O1034"/>
  <c r="R1056"/>
  <c r="R1071"/>
  <c r="K1116"/>
  <c r="R1116" s="1"/>
  <c r="N1137"/>
  <c r="Q1137" s="1"/>
  <c r="O1152"/>
  <c r="Q1165"/>
  <c r="N1091"/>
  <c r="Q1092"/>
  <c r="O1102"/>
  <c r="O1115"/>
  <c r="M1142"/>
  <c r="O1144"/>
  <c r="O1146"/>
  <c r="N1183"/>
  <c r="Q1183" s="1"/>
  <c r="Q1186"/>
  <c r="K1187"/>
  <c r="R1187" s="1"/>
  <c r="R1193"/>
  <c r="N1201"/>
  <c r="Q1201" s="1"/>
  <c r="O1203"/>
  <c r="R1205"/>
  <c r="K1206"/>
  <c r="R1206" s="1"/>
  <c r="O1211"/>
  <c r="Q1211"/>
  <c r="O1218"/>
  <c r="Q1219"/>
  <c r="K1227"/>
  <c r="R1227" s="1"/>
  <c r="Q1241"/>
  <c r="O1243"/>
  <c r="O1248"/>
  <c r="O1253"/>
  <c r="N1256"/>
  <c r="O1257"/>
  <c r="R1266"/>
  <c r="O1267"/>
  <c r="K1268"/>
  <c r="R1268" s="1"/>
  <c r="K1271"/>
  <c r="R1271" s="1"/>
  <c r="Q1281"/>
  <c r="O1291"/>
  <c r="O1293"/>
  <c r="J1297"/>
  <c r="M1297"/>
  <c r="O1303"/>
  <c r="Q1307"/>
  <c r="J1320"/>
  <c r="Q1324"/>
  <c r="O1326"/>
  <c r="O1331"/>
  <c r="J1338"/>
  <c r="O1340"/>
  <c r="O1345"/>
  <c r="O1349"/>
  <c r="O1350"/>
  <c r="K1354"/>
  <c r="R1354" s="1"/>
  <c r="Q1355"/>
  <c r="O1357"/>
  <c r="O1359"/>
  <c r="Q1361"/>
  <c r="K1362"/>
  <c r="R1362" s="1"/>
  <c r="O1365"/>
  <c r="K1368"/>
  <c r="O1369"/>
  <c r="K1370"/>
  <c r="R1370" s="1"/>
  <c r="O1381"/>
  <c r="Q1387"/>
  <c r="R1389"/>
  <c r="O1396"/>
  <c r="Q1415"/>
  <c r="K1436"/>
  <c r="R1436" s="1"/>
  <c r="N1436"/>
  <c r="Q1436" s="1"/>
  <c r="Q1437"/>
  <c r="M1445"/>
  <c r="O1450"/>
  <c r="K1452"/>
  <c r="R1452" s="1"/>
  <c r="O1466"/>
  <c r="N1475"/>
  <c r="O1476"/>
  <c r="O1477"/>
  <c r="O1479"/>
  <c r="O1480"/>
  <c r="N1483"/>
  <c r="O1498"/>
  <c r="O1500"/>
  <c r="J1508"/>
  <c r="O1511"/>
  <c r="O1513"/>
  <c r="O1520"/>
  <c r="O1521"/>
  <c r="M1528"/>
  <c r="O1535"/>
  <c r="Q1550"/>
  <c r="N1551"/>
  <c r="Q1551" s="1"/>
  <c r="O1553"/>
  <c r="O1559"/>
  <c r="L1563"/>
  <c r="J1567"/>
  <c r="O1572"/>
  <c r="R1575"/>
  <c r="O1576"/>
  <c r="N1584"/>
  <c r="R1593"/>
  <c r="O1594"/>
  <c r="O1600"/>
  <c r="K1616"/>
  <c r="R1616" s="1"/>
  <c r="O1618"/>
  <c r="Q1621"/>
  <c r="R1641"/>
  <c r="N1643"/>
  <c r="O1651"/>
  <c r="M1650"/>
  <c r="O1655"/>
  <c r="R1657"/>
  <c r="N1660"/>
  <c r="M1677"/>
  <c r="Q1678"/>
  <c r="L1677"/>
  <c r="L1676" s="1"/>
  <c r="L1675" s="1"/>
  <c r="O1695"/>
  <c r="O1697"/>
  <c r="O1702"/>
  <c r="R1705"/>
  <c r="K1714"/>
  <c r="K1718"/>
  <c r="Q1720"/>
  <c r="O1724"/>
  <c r="O1725"/>
  <c r="Q1730"/>
  <c r="M1731"/>
  <c r="R1732"/>
  <c r="O1737"/>
  <c r="N1740"/>
  <c r="O1746"/>
  <c r="O1750"/>
  <c r="O1754"/>
  <c r="O1757"/>
  <c r="O1758"/>
  <c r="Q1761"/>
  <c r="J1771"/>
  <c r="O1777"/>
  <c r="O1782"/>
  <c r="R1782"/>
  <c r="O1786"/>
  <c r="R1793"/>
  <c r="O1799"/>
  <c r="O1802"/>
  <c r="Q1804"/>
  <c r="Q1806"/>
  <c r="O1813"/>
  <c r="Q1815"/>
  <c r="O1819"/>
  <c r="O1832"/>
  <c r="J1836"/>
  <c r="O1837"/>
  <c r="O1838"/>
  <c r="O1839"/>
  <c r="M1844"/>
  <c r="M1843" s="1"/>
  <c r="R1844"/>
  <c r="O1855"/>
  <c r="R1219"/>
  <c r="L1230"/>
  <c r="M1492"/>
  <c r="N1501"/>
  <c r="Q1501" s="1"/>
  <c r="O1532"/>
  <c r="M1551"/>
  <c r="N1567"/>
  <c r="Q1567" s="1"/>
  <c r="O1606"/>
  <c r="R1716"/>
  <c r="R1720"/>
  <c r="R1730"/>
  <c r="R1797"/>
  <c r="R1804"/>
  <c r="R1806"/>
  <c r="Q1844"/>
  <c r="O1850"/>
  <c r="R1850"/>
  <c r="O1032"/>
  <c r="Q1032"/>
  <c r="N1031"/>
  <c r="N1030" s="1"/>
  <c r="Q1099"/>
  <c r="O1099"/>
  <c r="N1482"/>
  <c r="Q1483"/>
  <c r="Q735"/>
  <c r="O735"/>
  <c r="Q1091"/>
  <c r="Q1740"/>
  <c r="R1337"/>
  <c r="K1336"/>
  <c r="R1336" s="1"/>
  <c r="O731"/>
  <c r="Q731"/>
  <c r="O1843"/>
  <c r="Q15"/>
  <c r="O15"/>
  <c r="N1579"/>
  <c r="Q1579" s="1"/>
  <c r="Q1580"/>
  <c r="O911"/>
  <c r="Q160"/>
  <c r="O160"/>
  <c r="Q172"/>
  <c r="O172"/>
  <c r="K534"/>
  <c r="R534" s="1"/>
  <c r="R535"/>
  <c r="K950"/>
  <c r="R950" s="1"/>
  <c r="R951"/>
  <c r="L755"/>
  <c r="R794"/>
  <c r="K793"/>
  <c r="Q111"/>
  <c r="O111"/>
  <c r="N1588"/>
  <c r="O1589"/>
  <c r="Q1589"/>
  <c r="R25"/>
  <c r="O1677"/>
  <c r="R719"/>
  <c r="K718"/>
  <c r="O1605"/>
  <c r="Q1605"/>
  <c r="O19"/>
  <c r="K88"/>
  <c r="R88" s="1"/>
  <c r="O232"/>
  <c r="K516"/>
  <c r="R516" s="1"/>
  <c r="R27"/>
  <c r="Q57"/>
  <c r="K63"/>
  <c r="R63" s="1"/>
  <c r="R72"/>
  <c r="R81"/>
  <c r="N99"/>
  <c r="O99" s="1"/>
  <c r="O109"/>
  <c r="Q112"/>
  <c r="N117"/>
  <c r="Q120"/>
  <c r="O124"/>
  <c r="O144"/>
  <c r="O149"/>
  <c r="N154"/>
  <c r="Q159"/>
  <c r="N164"/>
  <c r="O169"/>
  <c r="O201"/>
  <c r="O209"/>
  <c r="O244"/>
  <c r="Q252"/>
  <c r="O262"/>
  <c r="Q265"/>
  <c r="O271"/>
  <c r="R292"/>
  <c r="L298"/>
  <c r="O322"/>
  <c r="O325"/>
  <c r="Q350"/>
  <c r="Q359"/>
  <c r="O374"/>
  <c r="Q400"/>
  <c r="O427"/>
  <c r="O459"/>
  <c r="R479"/>
  <c r="O496"/>
  <c r="O533"/>
  <c r="R536"/>
  <c r="R539"/>
  <c r="R554"/>
  <c r="R583"/>
  <c r="R591"/>
  <c r="R625"/>
  <c r="O673"/>
  <c r="R687"/>
  <c r="O725"/>
  <c r="Q758"/>
  <c r="L764"/>
  <c r="L763" s="1"/>
  <c r="R795"/>
  <c r="N809"/>
  <c r="K841"/>
  <c r="R841" s="1"/>
  <c r="K868"/>
  <c r="R868" s="1"/>
  <c r="O871"/>
  <c r="N875"/>
  <c r="O880"/>
  <c r="O883"/>
  <c r="R886"/>
  <c r="Q909"/>
  <c r="Q942"/>
  <c r="O992"/>
  <c r="R1000"/>
  <c r="O1009"/>
  <c r="O1018"/>
  <c r="Q1021"/>
  <c r="R1025"/>
  <c r="O1044"/>
  <c r="R1090"/>
  <c r="O1118"/>
  <c r="K1134"/>
  <c r="R1134" s="1"/>
  <c r="Q1189"/>
  <c r="O1194"/>
  <c r="M1210"/>
  <c r="O1210" s="1"/>
  <c r="N1274"/>
  <c r="R1277"/>
  <c r="Q1280"/>
  <c r="N1286"/>
  <c r="Q1286" s="1"/>
  <c r="O1298"/>
  <c r="L1296"/>
  <c r="L1295" s="1"/>
  <c r="L1294" s="1"/>
  <c r="O1327"/>
  <c r="Q1345"/>
  <c r="Q1357"/>
  <c r="R1387"/>
  <c r="L1390"/>
  <c r="O1399"/>
  <c r="O1413"/>
  <c r="Q1444"/>
  <c r="O1467"/>
  <c r="R1507"/>
  <c r="Q1521"/>
  <c r="O1530"/>
  <c r="Q1553"/>
  <c r="Q1570"/>
  <c r="Q1581"/>
  <c r="Q1606"/>
  <c r="N1616"/>
  <c r="O1703"/>
  <c r="O1733"/>
  <c r="O1739"/>
  <c r="O1749"/>
  <c r="Q1754"/>
  <c r="O1818"/>
  <c r="J1856"/>
  <c r="N123"/>
  <c r="O536"/>
  <c r="Q1080"/>
  <c r="O1168"/>
  <c r="O1191"/>
  <c r="O1200"/>
  <c r="Q1231"/>
  <c r="R1338"/>
  <c r="Q1446"/>
  <c r="O1478"/>
  <c r="O1497"/>
  <c r="O1503"/>
  <c r="J1564"/>
  <c r="O1584"/>
  <c r="O1593"/>
  <c r="K1666"/>
  <c r="Q1741"/>
  <c r="O1772"/>
  <c r="L968"/>
  <c r="O1095"/>
  <c r="L1148"/>
  <c r="K1197"/>
  <c r="R1197" s="1"/>
  <c r="R1391"/>
  <c r="O1458"/>
  <c r="K1611"/>
  <c r="R1611" s="1"/>
  <c r="M588"/>
  <c r="O588" s="1"/>
  <c r="N48"/>
  <c r="K59"/>
  <c r="R59" s="1"/>
  <c r="R83"/>
  <c r="N168"/>
  <c r="Q168" s="1"/>
  <c r="O173"/>
  <c r="R254"/>
  <c r="N264"/>
  <c r="Q264" s="1"/>
  <c r="N284"/>
  <c r="O303"/>
  <c r="Q373"/>
  <c r="Q382"/>
  <c r="R388"/>
  <c r="O392"/>
  <c r="N399"/>
  <c r="Q399" s="1"/>
  <c r="Q408"/>
  <c r="O413"/>
  <c r="O424"/>
  <c r="Q439"/>
  <c r="K445"/>
  <c r="R445" s="1"/>
  <c r="O450"/>
  <c r="O461"/>
  <c r="Q473"/>
  <c r="R484"/>
  <c r="O492"/>
  <c r="K519"/>
  <c r="R519" s="1"/>
  <c r="K570"/>
  <c r="R570" s="1"/>
  <c r="L558"/>
  <c r="L557" s="1"/>
  <c r="K658"/>
  <c r="R658" s="1"/>
  <c r="R677"/>
  <c r="R701"/>
  <c r="K747"/>
  <c r="R747" s="1"/>
  <c r="K777"/>
  <c r="N794"/>
  <c r="K811"/>
  <c r="R811" s="1"/>
  <c r="O882"/>
  <c r="O888"/>
  <c r="Q908"/>
  <c r="R922"/>
  <c r="O932"/>
  <c r="R965"/>
  <c r="J971"/>
  <c r="O983"/>
  <c r="Q1002"/>
  <c r="O1049"/>
  <c r="O1061"/>
  <c r="Q1100"/>
  <c r="N1158"/>
  <c r="Q1158" s="1"/>
  <c r="M1197"/>
  <c r="Q1243"/>
  <c r="R1255"/>
  <c r="K1262"/>
  <c r="R1262" s="1"/>
  <c r="O1273"/>
  <c r="N1276"/>
  <c r="N1282"/>
  <c r="Q1282" s="1"/>
  <c r="Q1285"/>
  <c r="O1300"/>
  <c r="O1308"/>
  <c r="O1353"/>
  <c r="N1356"/>
  <c r="R1359"/>
  <c r="O1443"/>
  <c r="O1451"/>
  <c r="Q1466"/>
  <c r="Q1484"/>
  <c r="Q1517"/>
  <c r="Q1557"/>
  <c r="O1560"/>
  <c r="O1575"/>
  <c r="J1584"/>
  <c r="Q1608"/>
  <c r="Q1654"/>
  <c r="Q1661"/>
  <c r="O1678"/>
  <c r="K1738"/>
  <c r="R1738" s="1"/>
  <c r="K1807"/>
  <c r="R1807" s="1"/>
  <c r="Q1817"/>
  <c r="O358"/>
  <c r="K92"/>
  <c r="R92" s="1"/>
  <c r="O18"/>
  <c r="K65"/>
  <c r="R65" s="1"/>
  <c r="O68"/>
  <c r="R77"/>
  <c r="K108"/>
  <c r="K107" s="1"/>
  <c r="R107" s="1"/>
  <c r="O116"/>
  <c r="K128"/>
  <c r="R128" s="1"/>
  <c r="Q143"/>
  <c r="N148"/>
  <c r="O153"/>
  <c r="K156"/>
  <c r="R156" s="1"/>
  <c r="O163"/>
  <c r="K195"/>
  <c r="R195" s="1"/>
  <c r="N200"/>
  <c r="R207"/>
  <c r="O217"/>
  <c r="O229"/>
  <c r="O248"/>
  <c r="N291"/>
  <c r="Q291" s="1"/>
  <c r="K306"/>
  <c r="R306" s="1"/>
  <c r="Q321"/>
  <c r="Q337"/>
  <c r="K344"/>
  <c r="R344" s="1"/>
  <c r="K422"/>
  <c r="R422" s="1"/>
  <c r="K427"/>
  <c r="R427" s="1"/>
  <c r="N509"/>
  <c r="O569"/>
  <c r="N582"/>
  <c r="Q582" s="1"/>
  <c r="R585"/>
  <c r="K588"/>
  <c r="R588" s="1"/>
  <c r="K608"/>
  <c r="R608" s="1"/>
  <c r="K628"/>
  <c r="R628" s="1"/>
  <c r="N672"/>
  <c r="N686"/>
  <c r="K760"/>
  <c r="K759" s="1"/>
  <c r="R759" s="1"/>
  <c r="Q766"/>
  <c r="Q837"/>
  <c r="N879"/>
  <c r="N885"/>
  <c r="Q885" s="1"/>
  <c r="O976"/>
  <c r="K1017"/>
  <c r="R1017" s="1"/>
  <c r="N1042"/>
  <c r="O1100"/>
  <c r="K1145"/>
  <c r="R1145" s="1"/>
  <c r="Q1193"/>
  <c r="R1234"/>
  <c r="Q1249"/>
  <c r="Q1255"/>
  <c r="O1285"/>
  <c r="K1311"/>
  <c r="R1311" s="1"/>
  <c r="K1315"/>
  <c r="R1339"/>
  <c r="Q1359"/>
  <c r="Q1369"/>
  <c r="J1398"/>
  <c r="O1484"/>
  <c r="O1499"/>
  <c r="O1517"/>
  <c r="O1537"/>
  <c r="Q1552"/>
  <c r="R1623"/>
  <c r="O1629"/>
  <c r="O1661"/>
  <c r="O1685"/>
  <c r="Q1688"/>
  <c r="O1732"/>
  <c r="Q1758"/>
  <c r="N1822"/>
  <c r="O1824"/>
  <c r="O1829"/>
  <c r="L782"/>
  <c r="Q20"/>
  <c r="Q35"/>
  <c r="Q45"/>
  <c r="Q58"/>
  <c r="N80"/>
  <c r="O104"/>
  <c r="J128"/>
  <c r="O143"/>
  <c r="Q165"/>
  <c r="Q175"/>
  <c r="Q207"/>
  <c r="K232"/>
  <c r="R232" s="1"/>
  <c r="O245"/>
  <c r="R275"/>
  <c r="O337"/>
  <c r="Q352"/>
  <c r="M369"/>
  <c r="O388"/>
  <c r="N395"/>
  <c r="Q395" s="1"/>
  <c r="N410"/>
  <c r="O410" s="1"/>
  <c r="Q433"/>
  <c r="O447"/>
  <c r="Q455"/>
  <c r="N475"/>
  <c r="M509"/>
  <c r="R527"/>
  <c r="N532"/>
  <c r="Q532" s="1"/>
  <c r="O551"/>
  <c r="N559"/>
  <c r="K566"/>
  <c r="R566" s="1"/>
  <c r="N590"/>
  <c r="K648"/>
  <c r="R648" s="1"/>
  <c r="R657"/>
  <c r="O669"/>
  <c r="M712"/>
  <c r="O712" s="1"/>
  <c r="N757"/>
  <c r="O762"/>
  <c r="O776"/>
  <c r="O784"/>
  <c r="K789"/>
  <c r="N800"/>
  <c r="O807"/>
  <c r="O819"/>
  <c r="N873"/>
  <c r="Q904"/>
  <c r="L927"/>
  <c r="N948"/>
  <c r="Q948" s="1"/>
  <c r="M982"/>
  <c r="N995"/>
  <c r="L1023"/>
  <c r="L1022" s="1"/>
  <c r="M1042"/>
  <c r="N1070"/>
  <c r="Q1070" s="1"/>
  <c r="N1094"/>
  <c r="N1173"/>
  <c r="K1183"/>
  <c r="R1183" s="1"/>
  <c r="N1240"/>
  <c r="O1284"/>
  <c r="N1292"/>
  <c r="Q1292" s="1"/>
  <c r="K1297"/>
  <c r="K1333"/>
  <c r="K1332" s="1"/>
  <c r="R1332" s="1"/>
  <c r="L1489"/>
  <c r="L1488" s="1"/>
  <c r="N1492"/>
  <c r="Q1492" s="1"/>
  <c r="N1729"/>
  <c r="N1748"/>
  <c r="L1343"/>
  <c r="L1342" s="1"/>
  <c r="H6"/>
  <c r="M495"/>
  <c r="O1028"/>
  <c r="O1570"/>
  <c r="N1683"/>
  <c r="Q1683" s="1"/>
  <c r="O20"/>
  <c r="O35"/>
  <c r="O45"/>
  <c r="K48"/>
  <c r="R48" s="1"/>
  <c r="O58"/>
  <c r="Q70"/>
  <c r="O77"/>
  <c r="K168"/>
  <c r="R168" s="1"/>
  <c r="O175"/>
  <c r="K185"/>
  <c r="R185" s="1"/>
  <c r="O210"/>
  <c r="M213"/>
  <c r="O272"/>
  <c r="Q275"/>
  <c r="N320"/>
  <c r="O320" s="1"/>
  <c r="K332"/>
  <c r="R332" s="1"/>
  <c r="K346"/>
  <c r="R346" s="1"/>
  <c r="Q384"/>
  <c r="K407"/>
  <c r="R407" s="1"/>
  <c r="Q444"/>
  <c r="O455"/>
  <c r="K458"/>
  <c r="R458" s="1"/>
  <c r="K472"/>
  <c r="R472" s="1"/>
  <c r="N480"/>
  <c r="Q480" s="1"/>
  <c r="K735"/>
  <c r="R735" s="1"/>
  <c r="O810"/>
  <c r="N831"/>
  <c r="K879"/>
  <c r="R879" s="1"/>
  <c r="R1029"/>
  <c r="O1056"/>
  <c r="R1066"/>
  <c r="M1094"/>
  <c r="O1094" s="1"/>
  <c r="O1114"/>
  <c r="M1131"/>
  <c r="N1190"/>
  <c r="N1192"/>
  <c r="Q1365"/>
  <c r="K1427"/>
  <c r="Q1453"/>
  <c r="M1533"/>
  <c r="O1571"/>
  <c r="O1620"/>
  <c r="O1691"/>
  <c r="O1720"/>
  <c r="O1774"/>
  <c r="K1828"/>
  <c r="K1827" s="1"/>
  <c r="R1827" s="1"/>
  <c r="M760"/>
  <c r="M759" s="1"/>
  <c r="K148"/>
  <c r="R148" s="1"/>
  <c r="Q219"/>
  <c r="K239"/>
  <c r="R239" s="1"/>
  <c r="K293"/>
  <c r="R293" s="1"/>
  <c r="K358"/>
  <c r="R358" s="1"/>
  <c r="M480"/>
  <c r="N660"/>
  <c r="Q660" s="1"/>
  <c r="K712"/>
  <c r="R712" s="1"/>
  <c r="N804"/>
  <c r="Q804" s="1"/>
  <c r="N834"/>
  <c r="O884"/>
  <c r="L960"/>
  <c r="L959" s="1"/>
  <c r="K995"/>
  <c r="R995" s="1"/>
  <c r="O1016"/>
  <c r="O1026"/>
  <c r="Q1029"/>
  <c r="K1105"/>
  <c r="R1105" s="1"/>
  <c r="M1108"/>
  <c r="N1122"/>
  <c r="Q1122" s="1"/>
  <c r="N1134"/>
  <c r="Q1134" s="1"/>
  <c r="R1138"/>
  <c r="Q1144"/>
  <c r="O1219"/>
  <c r="R1226"/>
  <c r="R1287"/>
  <c r="N1297"/>
  <c r="K1344"/>
  <c r="Q1349"/>
  <c r="K1489"/>
  <c r="Q1513"/>
  <c r="K1528"/>
  <c r="R1528" s="1"/>
  <c r="O1531"/>
  <c r="Q1585"/>
  <c r="Q1600"/>
  <c r="Q1617"/>
  <c r="Q1651"/>
  <c r="K1660"/>
  <c r="R1660" s="1"/>
  <c r="K1771"/>
  <c r="K1770" s="1"/>
  <c r="N1854"/>
  <c r="N529"/>
  <c r="Q529" s="1"/>
  <c r="K543"/>
  <c r="R543" s="1"/>
  <c r="K111"/>
  <c r="O140"/>
  <c r="R250"/>
  <c r="K349"/>
  <c r="R349" s="1"/>
  <c r="R457"/>
  <c r="R469"/>
  <c r="Q578"/>
  <c r="Q581"/>
  <c r="R595"/>
  <c r="R671"/>
  <c r="Q676"/>
  <c r="Q679"/>
  <c r="Q728"/>
  <c r="Q745"/>
  <c r="K831"/>
  <c r="O839"/>
  <c r="R856"/>
  <c r="O866"/>
  <c r="N881"/>
  <c r="Q881" s="1"/>
  <c r="N928"/>
  <c r="O928" s="1"/>
  <c r="Q998"/>
  <c r="O1141"/>
  <c r="Q1207"/>
  <c r="O1275"/>
  <c r="O1335"/>
  <c r="O1355"/>
  <c r="O1431"/>
  <c r="K1445"/>
  <c r="R1445" s="1"/>
  <c r="N1528"/>
  <c r="Q1528" s="1"/>
  <c r="N1543"/>
  <c r="Q1543" s="1"/>
  <c r="Q1568"/>
  <c r="N1574"/>
  <c r="L1649"/>
  <c r="L1665"/>
  <c r="L1664" s="1"/>
  <c r="L1663" s="1"/>
  <c r="O1699"/>
  <c r="Q1742"/>
  <c r="R1752"/>
  <c r="Q1776"/>
  <c r="N1781"/>
  <c r="N1849"/>
  <c r="N1848" s="1"/>
  <c r="Q1848" s="1"/>
  <c r="L431"/>
  <c r="O52"/>
  <c r="R79"/>
  <c r="R106"/>
  <c r="G6"/>
  <c r="Q147"/>
  <c r="Q157"/>
  <c r="N191"/>
  <c r="Q191" s="1"/>
  <c r="N213"/>
  <c r="O231"/>
  <c r="M235"/>
  <c r="R238"/>
  <c r="O247"/>
  <c r="Q250"/>
  <c r="O287"/>
  <c r="Q345"/>
  <c r="K360"/>
  <c r="R360" s="1"/>
  <c r="N387"/>
  <c r="Q387" s="1"/>
  <c r="Q423"/>
  <c r="Q435"/>
  <c r="Q457"/>
  <c r="Q466"/>
  <c r="O477"/>
  <c r="Q520"/>
  <c r="O523"/>
  <c r="O547"/>
  <c r="N550"/>
  <c r="N568"/>
  <c r="O581"/>
  <c r="O595"/>
  <c r="Q598"/>
  <c r="Q668"/>
  <c r="Q671"/>
  <c r="N700"/>
  <c r="Q700" s="1"/>
  <c r="R703"/>
  <c r="Q783"/>
  <c r="Q786"/>
  <c r="N796"/>
  <c r="Q796" s="1"/>
  <c r="Q812"/>
  <c r="Q821"/>
  <c r="R824"/>
  <c r="K834"/>
  <c r="R834" s="1"/>
  <c r="O868"/>
  <c r="O878"/>
  <c r="N887"/>
  <c r="Q887" s="1"/>
  <c r="O894"/>
  <c r="L910"/>
  <c r="O931"/>
  <c r="K982"/>
  <c r="K981" s="1"/>
  <c r="K980" s="1"/>
  <c r="R980" s="1"/>
  <c r="M1001"/>
  <c r="M1024"/>
  <c r="M1023" s="1"/>
  <c r="Q1055"/>
  <c r="Q1059"/>
  <c r="Q1063"/>
  <c r="O1093"/>
  <c r="R1104"/>
  <c r="O1153"/>
  <c r="O1207"/>
  <c r="O1251"/>
  <c r="N1254"/>
  <c r="Q1254" s="1"/>
  <c r="K1304"/>
  <c r="R1304" s="1"/>
  <c r="N1338"/>
  <c r="Q1338" s="1"/>
  <c r="N1348"/>
  <c r="Q1348" s="1"/>
  <c r="N1533"/>
  <c r="K1607"/>
  <c r="R1607" s="1"/>
  <c r="Q1612"/>
  <c r="J1740"/>
  <c r="K1760"/>
  <c r="R1760" s="1"/>
  <c r="L1795"/>
  <c r="L1794" s="1"/>
  <c r="O611"/>
  <c r="Q39"/>
  <c r="Q49"/>
  <c r="Q66"/>
  <c r="O89"/>
  <c r="O93"/>
  <c r="O134"/>
  <c r="O196"/>
  <c r="Q233"/>
  <c r="Q238"/>
  <c r="R271"/>
  <c r="Q329"/>
  <c r="Q333"/>
  <c r="O339"/>
  <c r="O345"/>
  <c r="Q409"/>
  <c r="Q428"/>
  <c r="O457"/>
  <c r="Q474"/>
  <c r="Q501"/>
  <c r="K509"/>
  <c r="R509" s="1"/>
  <c r="R533"/>
  <c r="L542"/>
  <c r="L541" s="1"/>
  <c r="R603"/>
  <c r="Q656"/>
  <c r="R665"/>
  <c r="Q703"/>
  <c r="Q765"/>
  <c r="Q778"/>
  <c r="R791"/>
  <c r="O799"/>
  <c r="O806"/>
  <c r="N848"/>
  <c r="Q848" s="1"/>
  <c r="Q1104"/>
  <c r="N1116"/>
  <c r="Q1116" s="1"/>
  <c r="O1206"/>
  <c r="O1322"/>
  <c r="R1467"/>
  <c r="O1474"/>
  <c r="Q1476"/>
  <c r="Q1524"/>
  <c r="J1528"/>
  <c r="Q1576"/>
  <c r="K1605"/>
  <c r="R1605" s="1"/>
  <c r="Q1619"/>
  <c r="Q1647"/>
  <c r="K1650"/>
  <c r="Q1653"/>
  <c r="Q1655"/>
  <c r="Q1662"/>
  <c r="Q1684"/>
  <c r="Q1701"/>
  <c r="M1740"/>
  <c r="O1740" s="1"/>
  <c r="Q1757"/>
  <c r="L1780"/>
  <c r="L1779" s="1"/>
  <c r="Q1813"/>
  <c r="Q1823"/>
  <c r="K1842"/>
  <c r="K1841" s="1"/>
  <c r="R1841" s="1"/>
  <c r="O66"/>
  <c r="N76"/>
  <c r="L102"/>
  <c r="K187"/>
  <c r="R187" s="1"/>
  <c r="L204"/>
  <c r="K213"/>
  <c r="R213" s="1"/>
  <c r="Q244"/>
  <c r="R265"/>
  <c r="N274"/>
  <c r="Q274" s="1"/>
  <c r="O281"/>
  <c r="O333"/>
  <c r="O344"/>
  <c r="O383"/>
  <c r="R400"/>
  <c r="N422"/>
  <c r="O428"/>
  <c r="Q459"/>
  <c r="O519"/>
  <c r="Q533"/>
  <c r="K568"/>
  <c r="R568" s="1"/>
  <c r="O609"/>
  <c r="R673"/>
  <c r="O736"/>
  <c r="R758"/>
  <c r="L870"/>
  <c r="L853" s="1"/>
  <c r="N906"/>
  <c r="Q906" s="1"/>
  <c r="R920"/>
  <c r="R958"/>
  <c r="R1021"/>
  <c r="M1091"/>
  <c r="O1091" s="1"/>
  <c r="O1242"/>
  <c r="Q1327"/>
  <c r="N1364"/>
  <c r="N1391"/>
  <c r="Q1391" s="1"/>
  <c r="O1447"/>
  <c r="O1452"/>
  <c r="O1455"/>
  <c r="O1459"/>
  <c r="Q1467"/>
  <c r="O1510"/>
  <c r="L1548"/>
  <c r="L1547" s="1"/>
  <c r="N1558"/>
  <c r="Q1558" s="1"/>
  <c r="J1574"/>
  <c r="O1590"/>
  <c r="O1619"/>
  <c r="O1744"/>
  <c r="O1788"/>
  <c r="Q414"/>
  <c r="O46"/>
  <c r="Q46"/>
  <c r="K94"/>
  <c r="R94" s="1"/>
  <c r="R95"/>
  <c r="Q377"/>
  <c r="O377"/>
  <c r="K440"/>
  <c r="R441"/>
  <c r="O1182"/>
  <c r="Q1182"/>
  <c r="N1181"/>
  <c r="K34"/>
  <c r="R34" s="1"/>
  <c r="R35"/>
  <c r="M86"/>
  <c r="O127"/>
  <c r="K146"/>
  <c r="R146" s="1"/>
  <c r="R147"/>
  <c r="K174"/>
  <c r="R174" s="1"/>
  <c r="R175"/>
  <c r="N189"/>
  <c r="O190"/>
  <c r="Q190"/>
  <c r="Q236"/>
  <c r="N235"/>
  <c r="O236"/>
  <c r="K289"/>
  <c r="R289" s="1"/>
  <c r="R290"/>
  <c r="O294"/>
  <c r="Q475"/>
  <c r="O509"/>
  <c r="Q509"/>
  <c r="O562"/>
  <c r="O1432"/>
  <c r="Q1432"/>
  <c r="M96"/>
  <c r="O120"/>
  <c r="K559"/>
  <c r="Q26"/>
  <c r="N25"/>
  <c r="O27"/>
  <c r="O87"/>
  <c r="N86"/>
  <c r="Q137"/>
  <c r="N135"/>
  <c r="O158"/>
  <c r="Q158"/>
  <c r="K178"/>
  <c r="R178" s="1"/>
  <c r="R179"/>
  <c r="Q187"/>
  <c r="M260"/>
  <c r="Q304"/>
  <c r="O304"/>
  <c r="O42"/>
  <c r="Q42"/>
  <c r="Q64"/>
  <c r="N63"/>
  <c r="K86"/>
  <c r="R86" s="1"/>
  <c r="R87"/>
  <c r="K117"/>
  <c r="R117" s="1"/>
  <c r="R118"/>
  <c r="O154"/>
  <c r="Q154"/>
  <c r="R201"/>
  <c r="K200"/>
  <c r="O277"/>
  <c r="Q277"/>
  <c r="N276"/>
  <c r="O314"/>
  <c r="N313"/>
  <c r="Q314"/>
  <c r="O328"/>
  <c r="Q328"/>
  <c r="N327"/>
  <c r="N360"/>
  <c r="Q361"/>
  <c r="O420"/>
  <c r="Q420"/>
  <c r="N419"/>
  <c r="O456"/>
  <c r="Q456"/>
  <c r="O458"/>
  <c r="Q458"/>
  <c r="N576"/>
  <c r="O577"/>
  <c r="Q577"/>
  <c r="O662"/>
  <c r="Q662"/>
  <c r="N21"/>
  <c r="K30"/>
  <c r="R31"/>
  <c r="O103"/>
  <c r="N102"/>
  <c r="K142"/>
  <c r="R142" s="1"/>
  <c r="R143"/>
  <c r="K170"/>
  <c r="R170" s="1"/>
  <c r="R171"/>
  <c r="R190"/>
  <c r="K189"/>
  <c r="R189" s="1"/>
  <c r="O394"/>
  <c r="Q394"/>
  <c r="N393"/>
  <c r="R500"/>
  <c r="K495"/>
  <c r="R495" s="1"/>
  <c r="K699"/>
  <c r="R699" s="1"/>
  <c r="R700"/>
  <c r="R1125"/>
  <c r="K1124"/>
  <c r="R1124" s="1"/>
  <c r="I6"/>
  <c r="O65"/>
  <c r="Q180"/>
  <c r="O38"/>
  <c r="Q38"/>
  <c r="K113"/>
  <c r="R113" s="1"/>
  <c r="R114"/>
  <c r="O150"/>
  <c r="Q150"/>
  <c r="O213"/>
  <c r="Q213"/>
  <c r="O279"/>
  <c r="Q279"/>
  <c r="K299"/>
  <c r="R300"/>
  <c r="K313"/>
  <c r="R314"/>
  <c r="N346"/>
  <c r="Q347"/>
  <c r="N460"/>
  <c r="Q461"/>
  <c r="M794"/>
  <c r="O794" s="1"/>
  <c r="Q68"/>
  <c r="N67"/>
  <c r="M74"/>
  <c r="O75"/>
  <c r="K166"/>
  <c r="R166" s="1"/>
  <c r="R167"/>
  <c r="M178"/>
  <c r="R248"/>
  <c r="K247"/>
  <c r="R247" s="1"/>
  <c r="K262"/>
  <c r="R262" s="1"/>
  <c r="R263"/>
  <c r="R285"/>
  <c r="K284"/>
  <c r="R284" s="1"/>
  <c r="O335"/>
  <c r="Q335"/>
  <c r="Q479"/>
  <c r="O479"/>
  <c r="O490"/>
  <c r="Q490"/>
  <c r="N489"/>
  <c r="O26"/>
  <c r="O119"/>
  <c r="L122"/>
  <c r="N178"/>
  <c r="Q571"/>
  <c r="O34"/>
  <c r="Q34"/>
  <c r="R74"/>
  <c r="M78"/>
  <c r="O79"/>
  <c r="O91"/>
  <c r="N90"/>
  <c r="O146"/>
  <c r="Q146"/>
  <c r="O174"/>
  <c r="Q174"/>
  <c r="O416"/>
  <c r="Q416"/>
  <c r="M432"/>
  <c r="O432" s="1"/>
  <c r="O434"/>
  <c r="Q434"/>
  <c r="O503"/>
  <c r="Q503"/>
  <c r="N502"/>
  <c r="O623"/>
  <c r="Q623"/>
  <c r="N622"/>
  <c r="O660"/>
  <c r="R765"/>
  <c r="K50"/>
  <c r="R50" s="1"/>
  <c r="R51"/>
  <c r="M82"/>
  <c r="O83"/>
  <c r="M90"/>
  <c r="O117"/>
  <c r="Q117"/>
  <c r="Q123"/>
  <c r="R163"/>
  <c r="K162"/>
  <c r="R162" s="1"/>
  <c r="M195"/>
  <c r="O202"/>
  <c r="M200"/>
  <c r="O200" s="1"/>
  <c r="O386"/>
  <c r="Q386"/>
  <c r="N385"/>
  <c r="O511"/>
  <c r="Q511"/>
  <c r="M559"/>
  <c r="O559" s="1"/>
  <c r="O608"/>
  <c r="Q608"/>
  <c r="O682"/>
  <c r="Q682"/>
  <c r="N681"/>
  <c r="M774"/>
  <c r="M25"/>
  <c r="Q61"/>
  <c r="M63"/>
  <c r="M365"/>
  <c r="O365" s="1"/>
  <c r="M123"/>
  <c r="O123" s="1"/>
  <c r="O130"/>
  <c r="M135"/>
  <c r="O136"/>
  <c r="O142"/>
  <c r="Q142"/>
  <c r="O170"/>
  <c r="Q170"/>
  <c r="Q370"/>
  <c r="O370"/>
  <c r="O398"/>
  <c r="Q398"/>
  <c r="N397"/>
  <c r="K911"/>
  <c r="R912"/>
  <c r="K46"/>
  <c r="R46" s="1"/>
  <c r="R47"/>
  <c r="O113"/>
  <c r="Q113"/>
  <c r="O121"/>
  <c r="Q121"/>
  <c r="O138"/>
  <c r="R159"/>
  <c r="K158"/>
  <c r="R158" s="1"/>
  <c r="O212"/>
  <c r="N211"/>
  <c r="Q212"/>
  <c r="R243"/>
  <c r="K242"/>
  <c r="R242" s="1"/>
  <c r="O273"/>
  <c r="Q273"/>
  <c r="Q432"/>
  <c r="Q690"/>
  <c r="N689"/>
  <c r="O690"/>
  <c r="O56"/>
  <c r="K102"/>
  <c r="R102" s="1"/>
  <c r="K135"/>
  <c r="R135" s="1"/>
  <c r="N334"/>
  <c r="K355"/>
  <c r="R355" s="1"/>
  <c r="R356"/>
  <c r="R372"/>
  <c r="K369"/>
  <c r="R369" s="1"/>
  <c r="K451"/>
  <c r="R451" s="1"/>
  <c r="R452"/>
  <c r="M486"/>
  <c r="O494"/>
  <c r="Q494"/>
  <c r="N493"/>
  <c r="R531"/>
  <c r="K530"/>
  <c r="Q559"/>
  <c r="M596"/>
  <c r="O597"/>
  <c r="M14"/>
  <c r="O30"/>
  <c r="Q30"/>
  <c r="R43"/>
  <c r="K42"/>
  <c r="R42" s="1"/>
  <c r="M54"/>
  <c r="R155"/>
  <c r="K154"/>
  <c r="R154" s="1"/>
  <c r="M183"/>
  <c r="O193"/>
  <c r="Q193"/>
  <c r="O251"/>
  <c r="Q251"/>
  <c r="O266"/>
  <c r="Q266"/>
  <c r="R281"/>
  <c r="K280"/>
  <c r="R280" s="1"/>
  <c r="M417"/>
  <c r="O418"/>
  <c r="Q449"/>
  <c r="N445"/>
  <c r="O480"/>
  <c r="Q483"/>
  <c r="O483"/>
  <c r="Q535"/>
  <c r="Q65"/>
  <c r="R104"/>
  <c r="K21"/>
  <c r="R21" s="1"/>
  <c r="N54"/>
  <c r="O237"/>
  <c r="O98"/>
  <c r="M110"/>
  <c r="O50"/>
  <c r="Q50"/>
  <c r="O95"/>
  <c r="N94"/>
  <c r="M105"/>
  <c r="O106"/>
  <c r="R111"/>
  <c r="O162"/>
  <c r="Q162"/>
  <c r="K183"/>
  <c r="R183" s="1"/>
  <c r="R184"/>
  <c r="M282"/>
  <c r="O282" s="1"/>
  <c r="O390"/>
  <c r="Q390"/>
  <c r="N389"/>
  <c r="R711"/>
  <c r="K710"/>
  <c r="K788"/>
  <c r="R789"/>
  <c r="K857"/>
  <c r="R858"/>
  <c r="O1000"/>
  <c r="Q1000"/>
  <c r="N999"/>
  <c r="O60"/>
  <c r="O129"/>
  <c r="Q188"/>
  <c r="M747"/>
  <c r="O17"/>
  <c r="Q17"/>
  <c r="Q72"/>
  <c r="N71"/>
  <c r="K90"/>
  <c r="R90" s="1"/>
  <c r="R91"/>
  <c r="R15"/>
  <c r="O166"/>
  <c r="Q166"/>
  <c r="O184"/>
  <c r="N183"/>
  <c r="R39"/>
  <c r="K38"/>
  <c r="R38" s="1"/>
  <c r="Q60"/>
  <c r="N59"/>
  <c r="M94"/>
  <c r="Q129"/>
  <c r="N128"/>
  <c r="K150"/>
  <c r="R150" s="1"/>
  <c r="R151"/>
  <c r="O216"/>
  <c r="Q216"/>
  <c r="Q230"/>
  <c r="O230"/>
  <c r="O402"/>
  <c r="Q402"/>
  <c r="N401"/>
  <c r="O495"/>
  <c r="Q495"/>
  <c r="O1046"/>
  <c r="M1045"/>
  <c r="O1045" s="1"/>
  <c r="L29"/>
  <c r="M67"/>
  <c r="Q23"/>
  <c r="O44"/>
  <c r="Q69"/>
  <c r="M71"/>
  <c r="Q87"/>
  <c r="Q99"/>
  <c r="K123"/>
  <c r="O137"/>
  <c r="O156"/>
  <c r="O188"/>
  <c r="M206"/>
  <c r="M253"/>
  <c r="M268"/>
  <c r="N369"/>
  <c r="N471"/>
  <c r="O526"/>
  <c r="M257"/>
  <c r="K257"/>
  <c r="R257" s="1"/>
  <c r="R258"/>
  <c r="O356"/>
  <c r="Q356"/>
  <c r="N355"/>
  <c r="K378"/>
  <c r="R378" s="1"/>
  <c r="R379"/>
  <c r="Q430"/>
  <c r="N429"/>
  <c r="O443"/>
  <c r="Q443"/>
  <c r="O452"/>
  <c r="Q452"/>
  <c r="N451"/>
  <c r="O527"/>
  <c r="Q527"/>
  <c r="R615"/>
  <c r="K614"/>
  <c r="R614" s="1"/>
  <c r="O641"/>
  <c r="N640"/>
  <c r="O649"/>
  <c r="N648"/>
  <c r="R655"/>
  <c r="K654"/>
  <c r="R654" s="1"/>
  <c r="O691"/>
  <c r="Q691"/>
  <c r="Q740"/>
  <c r="N1072"/>
  <c r="Q1072" s="1"/>
  <c r="Q1073"/>
  <c r="O1306"/>
  <c r="M1304"/>
  <c r="N323"/>
  <c r="K365"/>
  <c r="R365" s="1"/>
  <c r="N14"/>
  <c r="N110"/>
  <c r="N225"/>
  <c r="N270"/>
  <c r="R283"/>
  <c r="N299"/>
  <c r="N338"/>
  <c r="M380"/>
  <c r="N465"/>
  <c r="K480"/>
  <c r="K596"/>
  <c r="R596" s="1"/>
  <c r="M378"/>
  <c r="O241"/>
  <c r="Q241"/>
  <c r="M242"/>
  <c r="O283"/>
  <c r="Q283"/>
  <c r="M284"/>
  <c r="O284" s="1"/>
  <c r="O297"/>
  <c r="Q297"/>
  <c r="M318"/>
  <c r="R342"/>
  <c r="K340"/>
  <c r="R340" s="1"/>
  <c r="K524"/>
  <c r="R524" s="1"/>
  <c r="R525"/>
  <c r="Q550"/>
  <c r="N566"/>
  <c r="Q567"/>
  <c r="O706"/>
  <c r="M705"/>
  <c r="M789"/>
  <c r="Q940"/>
  <c r="N939"/>
  <c r="O940"/>
  <c r="K1630"/>
  <c r="R1630" s="1"/>
  <c r="R1631"/>
  <c r="M1666"/>
  <c r="O1669"/>
  <c r="K205"/>
  <c r="M327"/>
  <c r="M218"/>
  <c r="M208" s="1"/>
  <c r="N239"/>
  <c r="M299"/>
  <c r="L486"/>
  <c r="L485" s="1"/>
  <c r="Q496"/>
  <c r="O507"/>
  <c r="O539"/>
  <c r="O548"/>
  <c r="M538"/>
  <c r="M543"/>
  <c r="N592"/>
  <c r="Q593"/>
  <c r="O643"/>
  <c r="Q643"/>
  <c r="N642"/>
  <c r="M658"/>
  <c r="O658" s="1"/>
  <c r="Q744"/>
  <c r="O744"/>
  <c r="M834"/>
  <c r="O834" s="1"/>
  <c r="O835"/>
  <c r="K861"/>
  <c r="R861" s="1"/>
  <c r="R862"/>
  <c r="O890"/>
  <c r="M889"/>
  <c r="R1036"/>
  <c r="K1035"/>
  <c r="R1035" s="1"/>
  <c r="Q206"/>
  <c r="N205"/>
  <c r="M280"/>
  <c r="K296"/>
  <c r="R296" s="1"/>
  <c r="R297"/>
  <c r="M313"/>
  <c r="O505"/>
  <c r="Q505"/>
  <c r="M618"/>
  <c r="M642"/>
  <c r="O651"/>
  <c r="Q651"/>
  <c r="N650"/>
  <c r="O680"/>
  <c r="K688"/>
  <c r="R688" s="1"/>
  <c r="R689"/>
  <c r="K697"/>
  <c r="R698"/>
  <c r="O720"/>
  <c r="Q720"/>
  <c r="O734"/>
  <c r="M733"/>
  <c r="M730" s="1"/>
  <c r="K792"/>
  <c r="R792" s="1"/>
  <c r="R793"/>
  <c r="M823"/>
  <c r="M1166"/>
  <c r="O1167"/>
  <c r="M1256"/>
  <c r="O1256" s="1"/>
  <c r="O1258"/>
  <c r="O1347"/>
  <c r="M1346"/>
  <c r="O1533"/>
  <c r="Q1533"/>
  <c r="O228"/>
  <c r="O246"/>
  <c r="M255"/>
  <c r="O261"/>
  <c r="O288"/>
  <c r="O295"/>
  <c r="J299"/>
  <c r="O532"/>
  <c r="O318"/>
  <c r="Q318"/>
  <c r="N317"/>
  <c r="K385"/>
  <c r="R385" s="1"/>
  <c r="R386"/>
  <c r="K397"/>
  <c r="R397" s="1"/>
  <c r="R398"/>
  <c r="O467"/>
  <c r="Q467"/>
  <c r="M681"/>
  <c r="M689"/>
  <c r="O753"/>
  <c r="N752"/>
  <c r="Q753"/>
  <c r="Q1106"/>
  <c r="N1105"/>
  <c r="O1106"/>
  <c r="M187"/>
  <c r="K401"/>
  <c r="R401" s="1"/>
  <c r="R402"/>
  <c r="K493"/>
  <c r="R493" s="1"/>
  <c r="R494"/>
  <c r="Q531"/>
  <c r="O637"/>
  <c r="N636"/>
  <c r="Q637"/>
  <c r="O667"/>
  <c r="Q702"/>
  <c r="N699"/>
  <c r="Q798"/>
  <c r="R1718"/>
  <c r="Q284"/>
  <c r="L331"/>
  <c r="N88"/>
  <c r="N92"/>
  <c r="N96"/>
  <c r="N108"/>
  <c r="R121"/>
  <c r="N181"/>
  <c r="N185"/>
  <c r="K216"/>
  <c r="R216" s="1"/>
  <c r="O224"/>
  <c r="M225"/>
  <c r="Q247"/>
  <c r="K251"/>
  <c r="R251" s="1"/>
  <c r="Q262"/>
  <c r="K266"/>
  <c r="R266" s="1"/>
  <c r="Q289"/>
  <c r="L316"/>
  <c r="Q320"/>
  <c r="K327"/>
  <c r="K351"/>
  <c r="R351" s="1"/>
  <c r="L351"/>
  <c r="L343" s="1"/>
  <c r="O372"/>
  <c r="N380"/>
  <c r="O408"/>
  <c r="K419"/>
  <c r="R419" s="1"/>
  <c r="O425"/>
  <c r="Q427"/>
  <c r="R435"/>
  <c r="O439"/>
  <c r="O469"/>
  <c r="O473"/>
  <c r="O499"/>
  <c r="O515"/>
  <c r="N719"/>
  <c r="O823"/>
  <c r="K276"/>
  <c r="R276" s="1"/>
  <c r="R277"/>
  <c r="M360"/>
  <c r="K389"/>
  <c r="R389" s="1"/>
  <c r="R390"/>
  <c r="O406"/>
  <c r="Q406"/>
  <c r="N405"/>
  <c r="O437"/>
  <c r="Q437"/>
  <c r="M612"/>
  <c r="O612" s="1"/>
  <c r="R322"/>
  <c r="K320"/>
  <c r="M355"/>
  <c r="K405"/>
  <c r="R405" s="1"/>
  <c r="R406"/>
  <c r="O441"/>
  <c r="Q441"/>
  <c r="N440"/>
  <c r="O568"/>
  <c r="Q568"/>
  <c r="O573"/>
  <c r="N572"/>
  <c r="O629"/>
  <c r="N628"/>
  <c r="Q629"/>
  <c r="M702"/>
  <c r="O703"/>
  <c r="N710"/>
  <c r="O711"/>
  <c r="Q711"/>
  <c r="O826"/>
  <c r="N825"/>
  <c r="Q826"/>
  <c r="M1022"/>
  <c r="K1142"/>
  <c r="R1142" s="1"/>
  <c r="R1143"/>
  <c r="O1473"/>
  <c r="Q1473"/>
  <c r="N1472"/>
  <c r="K84"/>
  <c r="R84" s="1"/>
  <c r="K191"/>
  <c r="R191" s="1"/>
  <c r="K209"/>
  <c r="R212"/>
  <c r="M249"/>
  <c r="M264"/>
  <c r="M291"/>
  <c r="K323"/>
  <c r="R323" s="1"/>
  <c r="O340"/>
  <c r="O851"/>
  <c r="O324"/>
  <c r="Q324"/>
  <c r="M346"/>
  <c r="K393"/>
  <c r="R393" s="1"/>
  <c r="R394"/>
  <c r="O454"/>
  <c r="Q454"/>
  <c r="K489"/>
  <c r="R489" s="1"/>
  <c r="R490"/>
  <c r="K502"/>
  <c r="R502" s="1"/>
  <c r="R503"/>
  <c r="M570"/>
  <c r="O621"/>
  <c r="N620"/>
  <c r="Q621"/>
  <c r="R663"/>
  <c r="K662"/>
  <c r="R662" s="1"/>
  <c r="O222"/>
  <c r="Q222"/>
  <c r="M239"/>
  <c r="Q294"/>
  <c r="N293"/>
  <c r="M338"/>
  <c r="O487"/>
  <c r="N486"/>
  <c r="O497"/>
  <c r="Q497"/>
  <c r="O513"/>
  <c r="Q513"/>
  <c r="Q554"/>
  <c r="N553"/>
  <c r="M572"/>
  <c r="O700"/>
  <c r="O804"/>
  <c r="N803"/>
  <c r="M825"/>
  <c r="M857"/>
  <c r="K900"/>
  <c r="R901"/>
  <c r="O1475"/>
  <c r="Q1475"/>
  <c r="Q126"/>
  <c r="O207"/>
  <c r="O254"/>
  <c r="O269"/>
  <c r="N296"/>
  <c r="O336"/>
  <c r="O368"/>
  <c r="K380"/>
  <c r="R380" s="1"/>
  <c r="O433"/>
  <c r="K465"/>
  <c r="R465" s="1"/>
  <c r="O561"/>
  <c r="O747"/>
  <c r="M334"/>
  <c r="O366"/>
  <c r="Q366"/>
  <c r="O482"/>
  <c r="Q482"/>
  <c r="K486"/>
  <c r="R487"/>
  <c r="M622"/>
  <c r="O631"/>
  <c r="Q631"/>
  <c r="N630"/>
  <c r="O639"/>
  <c r="Q639"/>
  <c r="N638"/>
  <c r="O707"/>
  <c r="R738"/>
  <c r="M780"/>
  <c r="R977"/>
  <c r="K971"/>
  <c r="K970" s="1"/>
  <c r="M999"/>
  <c r="L221"/>
  <c r="L220" s="1"/>
  <c r="L197" s="1"/>
  <c r="O332"/>
  <c r="N516"/>
  <c r="Q516" s="1"/>
  <c r="M191"/>
  <c r="O191" s="1"/>
  <c r="O258"/>
  <c r="N257"/>
  <c r="M276"/>
  <c r="Q310"/>
  <c r="N309"/>
  <c r="O348"/>
  <c r="Q348"/>
  <c r="M349"/>
  <c r="O362"/>
  <c r="Q362"/>
  <c r="M363"/>
  <c r="O379"/>
  <c r="N378"/>
  <c r="O412"/>
  <c r="Q412"/>
  <c r="O521"/>
  <c r="Q521"/>
  <c r="Q530"/>
  <c r="O530"/>
  <c r="O563"/>
  <c r="Q563"/>
  <c r="M580"/>
  <c r="O594"/>
  <c r="N604"/>
  <c r="O605"/>
  <c r="K622"/>
  <c r="R622" s="1"/>
  <c r="R623"/>
  <c r="M630"/>
  <c r="K646"/>
  <c r="R646" s="1"/>
  <c r="R647"/>
  <c r="K780"/>
  <c r="R781"/>
  <c r="O800"/>
  <c r="Q800"/>
  <c r="K893"/>
  <c r="R893" s="1"/>
  <c r="R894"/>
  <c r="R1252"/>
  <c r="K1247"/>
  <c r="Q215"/>
  <c r="O227"/>
  <c r="Q232"/>
  <c r="M274"/>
  <c r="Q306"/>
  <c r="N331"/>
  <c r="O381"/>
  <c r="M387"/>
  <c r="M391"/>
  <c r="M395"/>
  <c r="M399"/>
  <c r="O407"/>
  <c r="K417"/>
  <c r="R417" s="1"/>
  <c r="O426"/>
  <c r="O438"/>
  <c r="M462"/>
  <c r="O468"/>
  <c r="O472"/>
  <c r="O478"/>
  <c r="O484"/>
  <c r="M491"/>
  <c r="O537"/>
  <c r="O525"/>
  <c r="Q525"/>
  <c r="N524"/>
  <c r="M529"/>
  <c r="K638"/>
  <c r="R638" s="1"/>
  <c r="R639"/>
  <c r="N759"/>
  <c r="Q760"/>
  <c r="K782"/>
  <c r="R782" s="1"/>
  <c r="R783"/>
  <c r="M844"/>
  <c r="O887"/>
  <c r="O1090"/>
  <c r="Q1090"/>
  <c r="N1089"/>
  <c r="Q344"/>
  <c r="Q358"/>
  <c r="M414"/>
  <c r="Q519"/>
  <c r="Q957"/>
  <c r="N956"/>
  <c r="Q961"/>
  <c r="O973"/>
  <c r="R981"/>
  <c r="Q995"/>
  <c r="N1017"/>
  <c r="Q1019"/>
  <c r="O1019"/>
  <c r="O1180"/>
  <c r="Q1272"/>
  <c r="N1271"/>
  <c r="O1272"/>
  <c r="J1411"/>
  <c r="K572"/>
  <c r="R572" s="1"/>
  <c r="R573"/>
  <c r="O600"/>
  <c r="Q600"/>
  <c r="O625"/>
  <c r="N624"/>
  <c r="O627"/>
  <c r="Q627"/>
  <c r="N626"/>
  <c r="K642"/>
  <c r="R642" s="1"/>
  <c r="R643"/>
  <c r="K681"/>
  <c r="R681" s="1"/>
  <c r="R682"/>
  <c r="M718"/>
  <c r="K733"/>
  <c r="R734"/>
  <c r="M770"/>
  <c r="L808"/>
  <c r="O856"/>
  <c r="Q856"/>
  <c r="N855"/>
  <c r="K863"/>
  <c r="R863" s="1"/>
  <c r="R864"/>
  <c r="Q873"/>
  <c r="O873"/>
  <c r="O918"/>
  <c r="Q918"/>
  <c r="O926"/>
  <c r="N925"/>
  <c r="Q926"/>
  <c r="Q941"/>
  <c r="O954"/>
  <c r="Q954"/>
  <c r="K966"/>
  <c r="R966" s="1"/>
  <c r="R967"/>
  <c r="M995"/>
  <c r="O995" s="1"/>
  <c r="R1055"/>
  <c r="K1054"/>
  <c r="K1082"/>
  <c r="R1082" s="1"/>
  <c r="R1084"/>
  <c r="O1103"/>
  <c r="Q1129"/>
  <c r="N1126"/>
  <c r="K1238"/>
  <c r="R1238" s="1"/>
  <c r="R1239"/>
  <c r="K1274"/>
  <c r="R1274" s="1"/>
  <c r="R1275"/>
  <c r="M1614"/>
  <c r="O1615"/>
  <c r="L709"/>
  <c r="L708" s="1"/>
  <c r="N903"/>
  <c r="M626"/>
  <c r="O645"/>
  <c r="N644"/>
  <c r="O647"/>
  <c r="Q647"/>
  <c r="N646"/>
  <c r="O684"/>
  <c r="N683"/>
  <c r="K771"/>
  <c r="R772"/>
  <c r="Q828"/>
  <c r="O828"/>
  <c r="Q947"/>
  <c r="N946"/>
  <c r="O947"/>
  <c r="M953"/>
  <c r="K956"/>
  <c r="R957"/>
  <c r="R962"/>
  <c r="K961"/>
  <c r="O1143"/>
  <c r="N1142"/>
  <c r="M1279"/>
  <c r="O1279" s="1"/>
  <c r="O1280"/>
  <c r="O1325"/>
  <c r="K255"/>
  <c r="R255" s="1"/>
  <c r="M351"/>
  <c r="N538"/>
  <c r="L553"/>
  <c r="L552" s="1"/>
  <c r="L540" s="1"/>
  <c r="O724"/>
  <c r="K746"/>
  <c r="R746" s="1"/>
  <c r="K851"/>
  <c r="R851" s="1"/>
  <c r="Q596"/>
  <c r="K626"/>
  <c r="R626" s="1"/>
  <c r="R627"/>
  <c r="M646"/>
  <c r="O781"/>
  <c r="Q781"/>
  <c r="N780"/>
  <c r="O858"/>
  <c r="Q858"/>
  <c r="N857"/>
  <c r="M881"/>
  <c r="R892"/>
  <c r="K891"/>
  <c r="R891" s="1"/>
  <c r="N951"/>
  <c r="O1112"/>
  <c r="Q1112"/>
  <c r="J1468"/>
  <c r="M516"/>
  <c r="M535"/>
  <c r="O535" s="1"/>
  <c r="K552"/>
  <c r="R552" s="1"/>
  <c r="O613"/>
  <c r="L737"/>
  <c r="L717" s="1"/>
  <c r="K742"/>
  <c r="R742" s="1"/>
  <c r="O748"/>
  <c r="M785"/>
  <c r="O785" s="1"/>
  <c r="N790"/>
  <c r="O795"/>
  <c r="R982"/>
  <c r="R1037"/>
  <c r="K630"/>
  <c r="R630" s="1"/>
  <c r="R631"/>
  <c r="M650"/>
  <c r="O723"/>
  <c r="Q723"/>
  <c r="N722"/>
  <c r="Q928"/>
  <c r="N927"/>
  <c r="O1011"/>
  <c r="Q1011"/>
  <c r="N1010"/>
  <c r="R1032"/>
  <c r="K1031"/>
  <c r="M1067"/>
  <c r="M1089"/>
  <c r="O1135"/>
  <c r="M1134"/>
  <c r="M1181"/>
  <c r="Q1187"/>
  <c r="O1352"/>
  <c r="Q1352"/>
  <c r="N1351"/>
  <c r="Q1362"/>
  <c r="M576"/>
  <c r="N678"/>
  <c r="Q891"/>
  <c r="O1199"/>
  <c r="Q544"/>
  <c r="N543"/>
  <c r="M550"/>
  <c r="Q588"/>
  <c r="Q612"/>
  <c r="O633"/>
  <c r="N632"/>
  <c r="O635"/>
  <c r="Q635"/>
  <c r="N634"/>
  <c r="K650"/>
  <c r="R650" s="1"/>
  <c r="R651"/>
  <c r="O674"/>
  <c r="Q674"/>
  <c r="R718"/>
  <c r="M722"/>
  <c r="Q794"/>
  <c r="N793"/>
  <c r="M1010"/>
  <c r="K1014"/>
  <c r="R1014" s="1"/>
  <c r="R1016"/>
  <c r="R1024"/>
  <c r="K1023"/>
  <c r="O1050"/>
  <c r="Q1050"/>
  <c r="O1171"/>
  <c r="M1170"/>
  <c r="O1244"/>
  <c r="M440"/>
  <c r="M451"/>
  <c r="M502"/>
  <c r="Q539"/>
  <c r="Q549"/>
  <c r="Q585"/>
  <c r="L693"/>
  <c r="K550"/>
  <c r="R550" s="1"/>
  <c r="R551"/>
  <c r="M614"/>
  <c r="M634"/>
  <c r="O653"/>
  <c r="N652"/>
  <c r="O670"/>
  <c r="Q670"/>
  <c r="O696"/>
  <c r="N695"/>
  <c r="O698"/>
  <c r="Q698"/>
  <c r="N697"/>
  <c r="K722"/>
  <c r="R723"/>
  <c r="M831"/>
  <c r="Q834"/>
  <c r="M885"/>
  <c r="O893"/>
  <c r="Q893"/>
  <c r="O900"/>
  <c r="Q900"/>
  <c r="N899"/>
  <c r="O922"/>
  <c r="N921"/>
  <c r="Q922"/>
  <c r="Q930"/>
  <c r="O974"/>
  <c r="Q974"/>
  <c r="R1004"/>
  <c r="K1001"/>
  <c r="R1001" s="1"/>
  <c r="O1058"/>
  <c r="Q1058"/>
  <c r="N1124"/>
  <c r="Q1125"/>
  <c r="O1125"/>
  <c r="Q1149"/>
  <c r="O1527"/>
  <c r="O1696"/>
  <c r="K1769"/>
  <c r="R1770"/>
  <c r="M553"/>
  <c r="O585"/>
  <c r="O687"/>
  <c r="O715"/>
  <c r="J760"/>
  <c r="N953"/>
  <c r="K1094"/>
  <c r="R1094" s="1"/>
  <c r="L1246"/>
  <c r="O584"/>
  <c r="Q584"/>
  <c r="O617"/>
  <c r="N616"/>
  <c r="O619"/>
  <c r="Q619"/>
  <c r="N618"/>
  <c r="K634"/>
  <c r="R634" s="1"/>
  <c r="R635"/>
  <c r="O666"/>
  <c r="Q666"/>
  <c r="M697"/>
  <c r="M694" s="1"/>
  <c r="O714"/>
  <c r="Q714"/>
  <c r="Q747"/>
  <c r="N746"/>
  <c r="K756"/>
  <c r="R757"/>
  <c r="O811"/>
  <c r="Q811"/>
  <c r="R814"/>
  <c r="K813"/>
  <c r="Q845"/>
  <c r="N844"/>
  <c r="O845"/>
  <c r="K897"/>
  <c r="R897" s="1"/>
  <c r="R898"/>
  <c r="Q988"/>
  <c r="M1030"/>
  <c r="R1043"/>
  <c r="K1042"/>
  <c r="M1119"/>
  <c r="O1120"/>
  <c r="R1152"/>
  <c r="K1151"/>
  <c r="O1166"/>
  <c r="Q1166"/>
  <c r="Q1173"/>
  <c r="R1489"/>
  <c r="Q1540"/>
  <c r="O1540"/>
  <c r="O1775"/>
  <c r="Q1775"/>
  <c r="O610"/>
  <c r="L793"/>
  <c r="L792" s="1"/>
  <c r="K1492"/>
  <c r="R1492" s="1"/>
  <c r="O580"/>
  <c r="Q580"/>
  <c r="K618"/>
  <c r="R618" s="1"/>
  <c r="R619"/>
  <c r="M638"/>
  <c r="Q658"/>
  <c r="K705"/>
  <c r="R705" s="1"/>
  <c r="R706"/>
  <c r="M709"/>
  <c r="O742"/>
  <c r="Q742"/>
  <c r="O768"/>
  <c r="M767"/>
  <c r="M764" s="1"/>
  <c r="O816"/>
  <c r="N815"/>
  <c r="R890"/>
  <c r="K889"/>
  <c r="R889" s="1"/>
  <c r="M939"/>
  <c r="Q994"/>
  <c r="K1005"/>
  <c r="R1005" s="1"/>
  <c r="R1006"/>
  <c r="O1015"/>
  <c r="Q1015"/>
  <c r="N1014"/>
  <c r="O1139"/>
  <c r="Q1139"/>
  <c r="O1278"/>
  <c r="K1501"/>
  <c r="R1501" s="1"/>
  <c r="R1502"/>
  <c r="R1592"/>
  <c r="K1591"/>
  <c r="R1591" s="1"/>
  <c r="M445"/>
  <c r="M475"/>
  <c r="O475" s="1"/>
  <c r="M678"/>
  <c r="O739"/>
  <c r="M751"/>
  <c r="N777"/>
  <c r="O791"/>
  <c r="O796"/>
  <c r="M798"/>
  <c r="R842"/>
  <c r="O895"/>
  <c r="O738"/>
  <c r="Q738"/>
  <c r="N737"/>
  <c r="K767"/>
  <c r="R767" s="1"/>
  <c r="R768"/>
  <c r="Q785"/>
  <c r="N782"/>
  <c r="N846"/>
  <c r="R872"/>
  <c r="K871"/>
  <c r="R914"/>
  <c r="K913"/>
  <c r="R913" s="1"/>
  <c r="R932"/>
  <c r="K931"/>
  <c r="R931" s="1"/>
  <c r="M1014"/>
  <c r="L1072"/>
  <c r="L1057" s="1"/>
  <c r="R1109"/>
  <c r="K1108"/>
  <c r="R1108" s="1"/>
  <c r="O1156"/>
  <c r="N1155"/>
  <c r="R1281"/>
  <c r="K1279"/>
  <c r="R1279" s="1"/>
  <c r="O1283"/>
  <c r="M1282"/>
  <c r="O1309"/>
  <c r="Q1309"/>
  <c r="Q1394"/>
  <c r="O1394"/>
  <c r="O1504"/>
  <c r="J1783"/>
  <c r="O775"/>
  <c r="Q1153"/>
  <c r="M737"/>
  <c r="O809"/>
  <c r="Q809"/>
  <c r="Q831"/>
  <c r="N830"/>
  <c r="O842"/>
  <c r="N841"/>
  <c r="M848"/>
  <c r="O849"/>
  <c r="O859"/>
  <c r="O861"/>
  <c r="Q861"/>
  <c r="R934"/>
  <c r="K933"/>
  <c r="R933" s="1"/>
  <c r="O990"/>
  <c r="Q1027"/>
  <c r="N1024"/>
  <c r="O1027"/>
  <c r="Q1054"/>
  <c r="O1066"/>
  <c r="M1065"/>
  <c r="O1127"/>
  <c r="M1126"/>
  <c r="M1155"/>
  <c r="O1175"/>
  <c r="Q1320"/>
  <c r="K1382"/>
  <c r="R1382" s="1"/>
  <c r="R1383"/>
  <c r="O1789"/>
  <c r="Q1789"/>
  <c r="L773"/>
  <c r="O840"/>
  <c r="Q840"/>
  <c r="Q914"/>
  <c r="N913"/>
  <c r="O920"/>
  <c r="Q920"/>
  <c r="O924"/>
  <c r="Q924"/>
  <c r="R942"/>
  <c r="K941"/>
  <c r="R941" s="1"/>
  <c r="R946"/>
  <c r="R1075"/>
  <c r="K1072"/>
  <c r="R1072" s="1"/>
  <c r="M1079"/>
  <c r="O1216"/>
  <c r="N1215"/>
  <c r="Q1216"/>
  <c r="O1270"/>
  <c r="Q1270"/>
  <c r="N1304"/>
  <c r="O1305"/>
  <c r="Q1305"/>
  <c r="O1323"/>
  <c r="Q1323"/>
  <c r="N1525"/>
  <c r="O1526"/>
  <c r="Q1526"/>
  <c r="O1797"/>
  <c r="M1796"/>
  <c r="M808"/>
  <c r="O824"/>
  <c r="Q824"/>
  <c r="O1052"/>
  <c r="N1051"/>
  <c r="Q1102"/>
  <c r="N1101"/>
  <c r="R1162"/>
  <c r="K1160"/>
  <c r="R1160" s="1"/>
  <c r="N1163"/>
  <c r="Q1164"/>
  <c r="O1189"/>
  <c r="M1187"/>
  <c r="Q1263"/>
  <c r="O1414"/>
  <c r="M1411"/>
  <c r="O1422"/>
  <c r="N1421"/>
  <c r="Q1422"/>
  <c r="K1580"/>
  <c r="R1581"/>
  <c r="R1817"/>
  <c r="K1812"/>
  <c r="K1811" s="1"/>
  <c r="K752"/>
  <c r="N813"/>
  <c r="N808" s="1"/>
  <c r="K815"/>
  <c r="R815" s="1"/>
  <c r="K825"/>
  <c r="R825" s="1"/>
  <c r="O838"/>
  <c r="Q843"/>
  <c r="N863"/>
  <c r="K875"/>
  <c r="R875" s="1"/>
  <c r="N935"/>
  <c r="M961"/>
  <c r="N964"/>
  <c r="K988"/>
  <c r="O1037"/>
  <c r="K1045"/>
  <c r="R1045" s="1"/>
  <c r="Q1061"/>
  <c r="K1097"/>
  <c r="R1097" s="1"/>
  <c r="O1132"/>
  <c r="O1172"/>
  <c r="R1247"/>
  <c r="R1059"/>
  <c r="K1058"/>
  <c r="Q1128"/>
  <c r="O1128"/>
  <c r="O1136"/>
  <c r="Q1136"/>
  <c r="K1195"/>
  <c r="R1195" s="1"/>
  <c r="R1196"/>
  <c r="O1205"/>
  <c r="M1204"/>
  <c r="R1218"/>
  <c r="O1224"/>
  <c r="N1223"/>
  <c r="Q1224"/>
  <c r="Q1265"/>
  <c r="O1348"/>
  <c r="N1404"/>
  <c r="O1405"/>
  <c r="Q1405"/>
  <c r="R1460"/>
  <c r="K1458"/>
  <c r="O1516"/>
  <c r="Q1516"/>
  <c r="O1550"/>
  <c r="M1549"/>
  <c r="O1561"/>
  <c r="N1639"/>
  <c r="M971"/>
  <c r="Q979"/>
  <c r="N978"/>
  <c r="M981"/>
  <c r="M1060"/>
  <c r="O1157"/>
  <c r="Q1157"/>
  <c r="R1164"/>
  <c r="K1163"/>
  <c r="R1163" s="1"/>
  <c r="O1176"/>
  <c r="Q1176"/>
  <c r="O1192"/>
  <c r="Q1192"/>
  <c r="M1259"/>
  <c r="O1260"/>
  <c r="O1274"/>
  <c r="Q1274"/>
  <c r="O1286"/>
  <c r="L1289"/>
  <c r="L1288" s="1"/>
  <c r="M1333"/>
  <c r="O1356"/>
  <c r="Q1356"/>
  <c r="O1400"/>
  <c r="O1402"/>
  <c r="R1465"/>
  <c r="K1464"/>
  <c r="N1506"/>
  <c r="O1507"/>
  <c r="R1519"/>
  <c r="K1518"/>
  <c r="R1518" s="1"/>
  <c r="Q579"/>
  <c r="Q583"/>
  <c r="Q587"/>
  <c r="Q591"/>
  <c r="Q595"/>
  <c r="Q599"/>
  <c r="Q603"/>
  <c r="M606"/>
  <c r="O606" s="1"/>
  <c r="R607"/>
  <c r="M610"/>
  <c r="R611"/>
  <c r="Q657"/>
  <c r="Q661"/>
  <c r="Q665"/>
  <c r="Q669"/>
  <c r="Q673"/>
  <c r="Q677"/>
  <c r="Q701"/>
  <c r="N771"/>
  <c r="R776"/>
  <c r="R797"/>
  <c r="R801"/>
  <c r="N1001"/>
  <c r="O1159"/>
  <c r="Q1284"/>
  <c r="M942"/>
  <c r="O942" s="1"/>
  <c r="O1138"/>
  <c r="Q1138"/>
  <c r="Q1146"/>
  <c r="N1145"/>
  <c r="O1184"/>
  <c r="M1183"/>
  <c r="Q1195"/>
  <c r="O1195"/>
  <c r="O1387"/>
  <c r="M1386"/>
  <c r="M1706"/>
  <c r="Q1751"/>
  <c r="O1751"/>
  <c r="N705"/>
  <c r="N733"/>
  <c r="N730" s="1"/>
  <c r="Q754"/>
  <c r="N767"/>
  <c r="N764" s="1"/>
  <c r="Q776"/>
  <c r="Q797"/>
  <c r="Q801"/>
  <c r="K804"/>
  <c r="Q869"/>
  <c r="R917"/>
  <c r="Q997"/>
  <c r="R905"/>
  <c r="K904"/>
  <c r="K938"/>
  <c r="R939"/>
  <c r="O989"/>
  <c r="Q989"/>
  <c r="Q1098"/>
  <c r="N1097"/>
  <c r="M1137"/>
  <c r="Q1234"/>
  <c r="N1233"/>
  <c r="O1269"/>
  <c r="Q1276"/>
  <c r="R1498"/>
  <c r="K1496"/>
  <c r="R1496" s="1"/>
  <c r="M1591"/>
  <c r="Q1755"/>
  <c r="O1755"/>
  <c r="O1814"/>
  <c r="Q1814"/>
  <c r="Q726"/>
  <c r="Q772"/>
  <c r="O805"/>
  <c r="Q814"/>
  <c r="O817"/>
  <c r="O822"/>
  <c r="Q839"/>
  <c r="M841"/>
  <c r="Q851"/>
  <c r="O869"/>
  <c r="Q883"/>
  <c r="O907"/>
  <c r="N916"/>
  <c r="M957"/>
  <c r="O957" s="1"/>
  <c r="L987"/>
  <c r="L986" s="1"/>
  <c r="L985" s="1"/>
  <c r="Q1012"/>
  <c r="O1047"/>
  <c r="M1062"/>
  <c r="O1062" s="1"/>
  <c r="N1140"/>
  <c r="K1166"/>
  <c r="R1166" s="1"/>
  <c r="O896"/>
  <c r="Q896"/>
  <c r="M906"/>
  <c r="M913"/>
  <c r="M910" s="1"/>
  <c r="O975"/>
  <c r="Q975"/>
  <c r="M988"/>
  <c r="O988" s="1"/>
  <c r="M1055"/>
  <c r="R1063"/>
  <c r="K1062"/>
  <c r="R1062" s="1"/>
  <c r="N1082"/>
  <c r="Q1082" s="1"/>
  <c r="Q1084"/>
  <c r="O1113"/>
  <c r="Q1113"/>
  <c r="M1116"/>
  <c r="O1116" s="1"/>
  <c r="Q1150"/>
  <c r="O1150"/>
  <c r="R1159"/>
  <c r="K1158"/>
  <c r="R1158" s="1"/>
  <c r="N1160"/>
  <c r="O1161"/>
  <c r="Q1161"/>
  <c r="O1178"/>
  <c r="M1185"/>
  <c r="O1190"/>
  <c r="Q1190"/>
  <c r="N1225"/>
  <c r="O1226"/>
  <c r="K1360"/>
  <c r="R1360" s="1"/>
  <c r="R1361"/>
  <c r="O1395"/>
  <c r="Q1395"/>
  <c r="R1478"/>
  <c r="K1475"/>
  <c r="R1475" s="1"/>
  <c r="O1528"/>
  <c r="O1577"/>
  <c r="M1574"/>
  <c r="O1574" s="1"/>
  <c r="Q1759"/>
  <c r="O1759"/>
  <c r="L833"/>
  <c r="Q862"/>
  <c r="O874"/>
  <c r="O881"/>
  <c r="K887"/>
  <c r="R887" s="1"/>
  <c r="Q894"/>
  <c r="N919"/>
  <c r="N923"/>
  <c r="K928"/>
  <c r="Q936"/>
  <c r="O1004"/>
  <c r="O1107"/>
  <c r="O1111"/>
  <c r="N1262"/>
  <c r="Q1262" s="1"/>
  <c r="O860"/>
  <c r="Q860"/>
  <c r="O892"/>
  <c r="Q892"/>
  <c r="O898"/>
  <c r="N897"/>
  <c r="K906"/>
  <c r="R906" s="1"/>
  <c r="R907"/>
  <c r="O965"/>
  <c r="Q965"/>
  <c r="Q1049"/>
  <c r="N1048"/>
  <c r="Q1094"/>
  <c r="M1105"/>
  <c r="M1149"/>
  <c r="O1149" s="1"/>
  <c r="K1208"/>
  <c r="R1208" s="1"/>
  <c r="R1209"/>
  <c r="K1256"/>
  <c r="R1256" s="1"/>
  <c r="R1257"/>
  <c r="O1363"/>
  <c r="Q1363"/>
  <c r="N1434"/>
  <c r="O1435"/>
  <c r="Q1435"/>
  <c r="R1566"/>
  <c r="K1564"/>
  <c r="R1564" s="1"/>
  <c r="R1643"/>
  <c r="M654"/>
  <c r="M1082"/>
  <c r="K1177"/>
  <c r="R1177" s="1"/>
  <c r="R1211"/>
  <c r="L1319"/>
  <c r="L1318" s="1"/>
  <c r="L1317" s="1"/>
  <c r="R909"/>
  <c r="K908"/>
  <c r="R908" s="1"/>
  <c r="M933"/>
  <c r="O967"/>
  <c r="N966"/>
  <c r="Q973"/>
  <c r="N971"/>
  <c r="N982"/>
  <c r="Q984"/>
  <c r="N1005"/>
  <c r="O1008"/>
  <c r="O1038"/>
  <c r="Q1038"/>
  <c r="N1151"/>
  <c r="Q1152"/>
  <c r="O1154"/>
  <c r="Q1316"/>
  <c r="N1315"/>
  <c r="O1316"/>
  <c r="M1320"/>
  <c r="O1320" s="1"/>
  <c r="O1371"/>
  <c r="Q1454"/>
  <c r="O1454"/>
  <c r="O1536"/>
  <c r="Q1536"/>
  <c r="Q1715"/>
  <c r="N1714"/>
  <c r="O820"/>
  <c r="M927"/>
  <c r="N1036"/>
  <c r="N1060"/>
  <c r="N1108"/>
  <c r="N1131"/>
  <c r="N1268"/>
  <c r="L1377"/>
  <c r="L1602"/>
  <c r="M1201"/>
  <c r="O1201" s="1"/>
  <c r="O1213"/>
  <c r="O1221"/>
  <c r="Q1350"/>
  <c r="K1356"/>
  <c r="R1356" s="1"/>
  <c r="R1357"/>
  <c r="M1603"/>
  <c r="O1604"/>
  <c r="Q1626"/>
  <c r="O1626"/>
  <c r="O1628"/>
  <c r="M1640"/>
  <c r="O1640" s="1"/>
  <c r="K1677"/>
  <c r="R1678"/>
  <c r="Q1704"/>
  <c r="O1704"/>
  <c r="N1847"/>
  <c r="O1848"/>
  <c r="Q901"/>
  <c r="O905"/>
  <c r="O909"/>
  <c r="Q917"/>
  <c r="Q958"/>
  <c r="O962"/>
  <c r="Q996"/>
  <c r="O1043"/>
  <c r="Q1047"/>
  <c r="O1055"/>
  <c r="O1059"/>
  <c r="O1063"/>
  <c r="M1072"/>
  <c r="M1086"/>
  <c r="O1109"/>
  <c r="Q1169"/>
  <c r="O1183"/>
  <c r="O1185"/>
  <c r="N1337"/>
  <c r="Q1339"/>
  <c r="L1809"/>
  <c r="O1196"/>
  <c r="Q1196"/>
  <c r="Q1198"/>
  <c r="N1197"/>
  <c r="Q1240"/>
  <c r="O1261"/>
  <c r="K1290"/>
  <c r="R1291"/>
  <c r="M1313"/>
  <c r="O1368"/>
  <c r="O1407"/>
  <c r="K1421"/>
  <c r="R1422"/>
  <c r="J1442"/>
  <c r="R1604"/>
  <c r="K1603"/>
  <c r="K1628"/>
  <c r="R1628" s="1"/>
  <c r="R1629"/>
  <c r="R1640"/>
  <c r="K1639"/>
  <c r="Q1646"/>
  <c r="O1716"/>
  <c r="M1715"/>
  <c r="O1715" s="1"/>
  <c r="N1836"/>
  <c r="Q1839"/>
  <c r="O901"/>
  <c r="O917"/>
  <c r="O958"/>
  <c r="O996"/>
  <c r="N1119"/>
  <c r="M1145"/>
  <c r="O1158"/>
  <c r="M1173"/>
  <c r="O1173" s="1"/>
  <c r="O1179"/>
  <c r="K1212"/>
  <c r="R1212" s="1"/>
  <c r="K1220"/>
  <c r="R1220" s="1"/>
  <c r="L1233"/>
  <c r="Q1273"/>
  <c r="Q1277"/>
  <c r="K1426"/>
  <c r="Q1493"/>
  <c r="L1515"/>
  <c r="L1682"/>
  <c r="L1681" s="1"/>
  <c r="K1173"/>
  <c r="R1173" s="1"/>
  <c r="R1174"/>
  <c r="O1209"/>
  <c r="O1229"/>
  <c r="Q1229"/>
  <c r="M1240"/>
  <c r="O1240" s="1"/>
  <c r="O1299"/>
  <c r="Q1299"/>
  <c r="R1350"/>
  <c r="K1348"/>
  <c r="R1348" s="1"/>
  <c r="M1388"/>
  <c r="O1438"/>
  <c r="M1436"/>
  <c r="O1436" s="1"/>
  <c r="R1474"/>
  <c r="K1473"/>
  <c r="O1502"/>
  <c r="M1501"/>
  <c r="R1516"/>
  <c r="O1551"/>
  <c r="Q1698"/>
  <c r="M1698"/>
  <c r="O1698" s="1"/>
  <c r="M1722"/>
  <c r="O1792"/>
  <c r="Q1792"/>
  <c r="L1426"/>
  <c r="L1425" s="1"/>
  <c r="L1424" s="1"/>
  <c r="K1659"/>
  <c r="O1245"/>
  <c r="O1334"/>
  <c r="N1333"/>
  <c r="O1374"/>
  <c r="Q1374"/>
  <c r="N1373"/>
  <c r="Q1393"/>
  <c r="O1393"/>
  <c r="N1411"/>
  <c r="O1412"/>
  <c r="O1418"/>
  <c r="O1429"/>
  <c r="M1489"/>
  <c r="Q1509"/>
  <c r="K1525"/>
  <c r="R1525" s="1"/>
  <c r="R1527"/>
  <c r="R1586"/>
  <c r="K1584"/>
  <c r="Q1616"/>
  <c r="Q1667"/>
  <c r="N1666"/>
  <c r="O1667"/>
  <c r="O1801"/>
  <c r="Q1801"/>
  <c r="M1852"/>
  <c r="R1061"/>
  <c r="K1067"/>
  <c r="R1067" s="1"/>
  <c r="O1117"/>
  <c r="M1140"/>
  <c r="K1155"/>
  <c r="R1155" s="1"/>
  <c r="R1329"/>
  <c r="K1351"/>
  <c r="R1351" s="1"/>
  <c r="N1358"/>
  <c r="R1379"/>
  <c r="K1404"/>
  <c r="R1404" s="1"/>
  <c r="Q1531"/>
  <c r="K1846"/>
  <c r="R1846" s="1"/>
  <c r="O1250"/>
  <c r="Q1250"/>
  <c r="O1290"/>
  <c r="Q1290"/>
  <c r="M1311"/>
  <c r="K1364"/>
  <c r="R1364" s="1"/>
  <c r="R1365"/>
  <c r="M1373"/>
  <c r="O1384"/>
  <c r="O1406"/>
  <c r="Q1406"/>
  <c r="O1449"/>
  <c r="Q1449"/>
  <c r="O1470"/>
  <c r="Q1470"/>
  <c r="J1533"/>
  <c r="Q1566"/>
  <c r="M1616"/>
  <c r="O1616" s="1"/>
  <c r="M1690"/>
  <c r="O1693"/>
  <c r="O1711"/>
  <c r="Q1711"/>
  <c r="O1766"/>
  <c r="M1765"/>
  <c r="K1798"/>
  <c r="R1798" s="1"/>
  <c r="R1799"/>
  <c r="O1805"/>
  <c r="Q1805"/>
  <c r="R1771"/>
  <c r="O1188"/>
  <c r="J1247"/>
  <c r="O1252"/>
  <c r="Q1252"/>
  <c r="Q1256"/>
  <c r="O1321"/>
  <c r="Q1321"/>
  <c r="N1328"/>
  <c r="O1329"/>
  <c r="O1344"/>
  <c r="O1360"/>
  <c r="Q1360"/>
  <c r="K1372"/>
  <c r="R1372" s="1"/>
  <c r="R1373"/>
  <c r="N1378"/>
  <c r="O1379"/>
  <c r="O1423"/>
  <c r="Q1423"/>
  <c r="O1544"/>
  <c r="M1543"/>
  <c r="M1587"/>
  <c r="O1599"/>
  <c r="M1598"/>
  <c r="N1622"/>
  <c r="Q1623"/>
  <c r="R1693"/>
  <c r="K1690"/>
  <c r="R1690" s="1"/>
  <c r="K1765"/>
  <c r="R1766"/>
  <c r="O1773"/>
  <c r="Q1773"/>
  <c r="Q1790"/>
  <c r="K1826"/>
  <c r="O1831"/>
  <c r="O1186"/>
  <c r="K1201"/>
  <c r="R1201" s="1"/>
  <c r="M1212"/>
  <c r="O1214"/>
  <c r="Q1218"/>
  <c r="M1220"/>
  <c r="O1222"/>
  <c r="R1297"/>
  <c r="L1778"/>
  <c r="O1376"/>
  <c r="M1375"/>
  <c r="K1377"/>
  <c r="R1377" s="1"/>
  <c r="R1378"/>
  <c r="O1417"/>
  <c r="Q1417"/>
  <c r="K1442"/>
  <c r="R1443"/>
  <c r="M1558"/>
  <c r="K1589"/>
  <c r="R1590"/>
  <c r="O1657"/>
  <c r="M1656"/>
  <c r="K1320"/>
  <c r="K1319" s="1"/>
  <c r="O1228"/>
  <c r="N1227"/>
  <c r="K1240"/>
  <c r="R1240" s="1"/>
  <c r="R1241"/>
  <c r="O1364"/>
  <c r="Q1364"/>
  <c r="M1398"/>
  <c r="O1403"/>
  <c r="Q1403"/>
  <c r="J1445"/>
  <c r="R1485"/>
  <c r="K1483"/>
  <c r="O1538"/>
  <c r="Q1538"/>
  <c r="O1556"/>
  <c r="Q1574"/>
  <c r="N1573"/>
  <c r="Q1633"/>
  <c r="N1632"/>
  <c r="Q1632" s="1"/>
  <c r="R1666"/>
  <c r="K1665"/>
  <c r="Q1747"/>
  <c r="O1747"/>
  <c r="N1247"/>
  <c r="N1508"/>
  <c r="R1237"/>
  <c r="K1236"/>
  <c r="R1236" s="1"/>
  <c r="M1262"/>
  <c r="O1287"/>
  <c r="N1382"/>
  <c r="O1383"/>
  <c r="O1448"/>
  <c r="Q1448"/>
  <c r="M1456"/>
  <c r="O1469"/>
  <c r="Q1469"/>
  <c r="N1468"/>
  <c r="N1463" s="1"/>
  <c r="N1518"/>
  <c r="O1519"/>
  <c r="R1556"/>
  <c r="K1555"/>
  <c r="R1555" s="1"/>
  <c r="O1627"/>
  <c r="M1622"/>
  <c r="K1649"/>
  <c r="R1649" s="1"/>
  <c r="R1650"/>
  <c r="K1854"/>
  <c r="R1855"/>
  <c r="R929"/>
  <c r="K948"/>
  <c r="R948" s="1"/>
  <c r="K1126"/>
  <c r="R1126" s="1"/>
  <c r="M1227"/>
  <c r="R1283"/>
  <c r="R1305"/>
  <c r="O1311"/>
  <c r="L1372"/>
  <c r="R1432"/>
  <c r="O1266"/>
  <c r="M1265"/>
  <c r="O1265" s="1"/>
  <c r="O1346"/>
  <c r="Q1346"/>
  <c r="O1370"/>
  <c r="Q1370"/>
  <c r="N1367"/>
  <c r="O1392"/>
  <c r="M1391"/>
  <c r="O1428"/>
  <c r="O1430"/>
  <c r="Q1430"/>
  <c r="O1465"/>
  <c r="N1481"/>
  <c r="Q1482"/>
  <c r="Q1491"/>
  <c r="O1552"/>
  <c r="Q1656"/>
  <c r="O1656"/>
  <c r="M1163"/>
  <c r="N1170"/>
  <c r="O1202"/>
  <c r="R1213"/>
  <c r="R1221"/>
  <c r="M1230"/>
  <c r="O1485"/>
  <c r="O1514"/>
  <c r="O1554"/>
  <c r="O1581"/>
  <c r="M1580"/>
  <c r="O1631"/>
  <c r="O1687"/>
  <c r="Q1687"/>
  <c r="O1700"/>
  <c r="Q1700"/>
  <c r="R1707"/>
  <c r="K1706"/>
  <c r="R1706" s="1"/>
  <c r="O1723"/>
  <c r="Q1723"/>
  <c r="N1722"/>
  <c r="O1816"/>
  <c r="Q1816"/>
  <c r="M1836"/>
  <c r="O1854"/>
  <c r="M1254"/>
  <c r="O1254" s="1"/>
  <c r="M1276"/>
  <c r="M1292"/>
  <c r="O1292" s="1"/>
  <c r="M1338"/>
  <c r="O1338" s="1"/>
  <c r="M1354"/>
  <c r="M1358"/>
  <c r="M1362"/>
  <c r="O1389"/>
  <c r="N1398"/>
  <c r="K1411"/>
  <c r="K1410" s="1"/>
  <c r="N1442"/>
  <c r="N1445"/>
  <c r="K1551"/>
  <c r="R1551" s="1"/>
  <c r="M1583"/>
  <c r="N1598"/>
  <c r="M1673"/>
  <c r="R1848"/>
  <c r="M1472"/>
  <c r="M1518"/>
  <c r="K1598"/>
  <c r="R1599"/>
  <c r="Q1615"/>
  <c r="N1614"/>
  <c r="O1645"/>
  <c r="Q1645"/>
  <c r="K1722"/>
  <c r="R1723"/>
  <c r="R1344"/>
  <c r="R1368"/>
  <c r="M1404"/>
  <c r="L1441"/>
  <c r="L1440" s="1"/>
  <c r="L1439" s="1"/>
  <c r="N1457"/>
  <c r="M1567"/>
  <c r="M1434"/>
  <c r="M1468"/>
  <c r="O1522"/>
  <c r="Q1522"/>
  <c r="M1525"/>
  <c r="K1533"/>
  <c r="R1533" s="1"/>
  <c r="R1534"/>
  <c r="R1560"/>
  <c r="K1558"/>
  <c r="R1558" s="1"/>
  <c r="M1632"/>
  <c r="O1647"/>
  <c r="M1646"/>
  <c r="Q1677"/>
  <c r="N1676"/>
  <c r="O1762"/>
  <c r="Q1762"/>
  <c r="O1781"/>
  <c r="Q1781"/>
  <c r="O1791"/>
  <c r="M1790"/>
  <c r="O1790" s="1"/>
  <c r="N1330"/>
  <c r="N1380"/>
  <c r="R1394"/>
  <c r="M1420"/>
  <c r="R1427"/>
  <c r="L1463"/>
  <c r="L1462" s="1"/>
  <c r="L1461" s="1"/>
  <c r="Q1686"/>
  <c r="Q1767"/>
  <c r="K1454"/>
  <c r="R1454" s="1"/>
  <c r="R1455"/>
  <c r="K1468"/>
  <c r="R1468" s="1"/>
  <c r="R1469"/>
  <c r="K1646"/>
  <c r="R1646" s="1"/>
  <c r="R1647"/>
  <c r="M1676"/>
  <c r="O1710"/>
  <c r="M1708"/>
  <c r="O1729"/>
  <c r="Q1729"/>
  <c r="O1735"/>
  <c r="Q1735"/>
  <c r="N1734"/>
  <c r="O1743"/>
  <c r="M1760"/>
  <c r="K1790"/>
  <c r="R1790" s="1"/>
  <c r="R1791"/>
  <c r="Q1796"/>
  <c r="R1216"/>
  <c r="R1224"/>
  <c r="R1228"/>
  <c r="K1230"/>
  <c r="R1230" s="1"/>
  <c r="M1236"/>
  <c r="R1331"/>
  <c r="R1381"/>
  <c r="N1427"/>
  <c r="M1483"/>
  <c r="N1489"/>
  <c r="N1496"/>
  <c r="N1564"/>
  <c r="R1574"/>
  <c r="O1624"/>
  <c r="M1630"/>
  <c r="L1632"/>
  <c r="L1613" s="1"/>
  <c r="K1683"/>
  <c r="O1686"/>
  <c r="R1812"/>
  <c r="M1564"/>
  <c r="R1633"/>
  <c r="K1632"/>
  <c r="R1632" s="1"/>
  <c r="O1652"/>
  <c r="Q1652"/>
  <c r="O1672"/>
  <c r="O1712"/>
  <c r="Q1712"/>
  <c r="M1734"/>
  <c r="Q1739"/>
  <c r="N1738"/>
  <c r="O1793"/>
  <c r="Q1793"/>
  <c r="Q1843"/>
  <c r="N1842"/>
  <c r="K1549"/>
  <c r="R1550"/>
  <c r="O1674"/>
  <c r="Q1674"/>
  <c r="M1683"/>
  <c r="O1694"/>
  <c r="K1734"/>
  <c r="R1735"/>
  <c r="M1738"/>
  <c r="Q1830"/>
  <c r="N1828"/>
  <c r="O1840"/>
  <c r="Q1840"/>
  <c r="M1842"/>
  <c r="M1846"/>
  <c r="N1177"/>
  <c r="N1204"/>
  <c r="N1208"/>
  <c r="N1212"/>
  <c r="N1220"/>
  <c r="R1385"/>
  <c r="M1508"/>
  <c r="K1567"/>
  <c r="R1567" s="1"/>
  <c r="O1608"/>
  <c r="Q1620"/>
  <c r="O1644"/>
  <c r="N1690"/>
  <c r="L1728"/>
  <c r="L1727" s="1"/>
  <c r="L1726" s="1"/>
  <c r="N1760"/>
  <c r="N1771"/>
  <c r="N1798"/>
  <c r="N1795" s="1"/>
  <c r="O1804"/>
  <c r="O1808"/>
  <c r="O1546"/>
  <c r="Q1546"/>
  <c r="N1545"/>
  <c r="Q1607"/>
  <c r="Q1643"/>
  <c r="N1642"/>
  <c r="O1660"/>
  <c r="Q1660"/>
  <c r="N1659"/>
  <c r="O1705"/>
  <c r="O1719"/>
  <c r="Q1719"/>
  <c r="N1718"/>
  <c r="M1771"/>
  <c r="M1798"/>
  <c r="O1803"/>
  <c r="Q1803"/>
  <c r="O1807"/>
  <c r="Q1807"/>
  <c r="R1824"/>
  <c r="K1822"/>
  <c r="M1828"/>
  <c r="R1838"/>
  <c r="K1836"/>
  <c r="M1545"/>
  <c r="M1607"/>
  <c r="O1607" s="1"/>
  <c r="M1643"/>
  <c r="O1643" s="1"/>
  <c r="M1659"/>
  <c r="M1718"/>
  <c r="O1741"/>
  <c r="O1752"/>
  <c r="O1753"/>
  <c r="O1756"/>
  <c r="O1784"/>
  <c r="Q1784"/>
  <c r="N1783"/>
  <c r="R1182"/>
  <c r="R1186"/>
  <c r="R1321"/>
  <c r="R1374"/>
  <c r="O1385"/>
  <c r="N1388"/>
  <c r="Q1465"/>
  <c r="M1506"/>
  <c r="K1508"/>
  <c r="R1508" s="1"/>
  <c r="Q1604"/>
  <c r="K1614"/>
  <c r="L1638"/>
  <c r="N1650"/>
  <c r="K1708"/>
  <c r="R1708" s="1"/>
  <c r="N1812"/>
  <c r="K1545"/>
  <c r="R1546"/>
  <c r="O1569"/>
  <c r="Q1569"/>
  <c r="O1670"/>
  <c r="K1713"/>
  <c r="R1713" s="1"/>
  <c r="R1714"/>
  <c r="R1750"/>
  <c r="K1748"/>
  <c r="R1748" s="1"/>
  <c r="K1753"/>
  <c r="R1753" s="1"/>
  <c r="R1754"/>
  <c r="M1783"/>
  <c r="M1780" s="1"/>
  <c r="M1812"/>
  <c r="O1849"/>
  <c r="Q1849"/>
  <c r="L1505"/>
  <c r="L1717"/>
  <c r="K1740"/>
  <c r="R1740" s="1"/>
  <c r="K1755"/>
  <c r="R1755" s="1"/>
  <c r="M1442"/>
  <c r="O1464"/>
  <c r="Q1464"/>
  <c r="R1506"/>
  <c r="O1586"/>
  <c r="Q1603"/>
  <c r="N1602"/>
  <c r="O1641"/>
  <c r="Q1641"/>
  <c r="O1689"/>
  <c r="Q1689"/>
  <c r="Q1707"/>
  <c r="N1706"/>
  <c r="Q1706" s="1"/>
  <c r="K1783"/>
  <c r="R1783" s="1"/>
  <c r="R1784"/>
  <c r="K1398"/>
  <c r="R1398" s="1"/>
  <c r="N1555"/>
  <c r="N1592"/>
  <c r="K1698"/>
  <c r="R1698" s="1"/>
  <c r="N1731"/>
  <c r="N1765"/>
  <c r="N1780"/>
  <c r="H1859"/>
  <c r="Q1459"/>
  <c r="Q1510"/>
  <c r="Q1559"/>
  <c r="Q1594"/>
  <c r="Q1625"/>
  <c r="Q1668"/>
  <c r="Q1692"/>
  <c r="Q1746"/>
  <c r="Q1829"/>
  <c r="Q1477"/>
  <c r="Q1534"/>
  <c r="Q1572"/>
  <c r="Q1590"/>
  <c r="Q1618"/>
  <c r="Q1629"/>
  <c r="Q1838"/>
  <c r="Q1855"/>
  <c r="Q32" l="1"/>
  <c r="O32"/>
  <c r="N1217"/>
  <c r="M1728"/>
  <c r="M1515"/>
  <c r="M1343"/>
  <c r="N1319"/>
  <c r="L556"/>
  <c r="K833"/>
  <c r="R833" s="1"/>
  <c r="M331"/>
  <c r="N1296"/>
  <c r="K1367"/>
  <c r="R1367" s="1"/>
  <c r="N1583"/>
  <c r="Q1584"/>
  <c r="K462"/>
  <c r="R462" s="1"/>
  <c r="L902"/>
  <c r="O168"/>
  <c r="O1844"/>
  <c r="O602"/>
  <c r="N1853"/>
  <c r="Q1854"/>
  <c r="O590"/>
  <c r="Q590"/>
  <c r="K1390"/>
  <c r="R1390" s="1"/>
  <c r="Q410"/>
  <c r="K1296"/>
  <c r="O582"/>
  <c r="O76"/>
  <c r="Q76"/>
  <c r="K830"/>
  <c r="R830" s="1"/>
  <c r="R831"/>
  <c r="Q48"/>
  <c r="O48"/>
  <c r="L802"/>
  <c r="L787" s="1"/>
  <c r="K14"/>
  <c r="R14" s="1"/>
  <c r="R108"/>
  <c r="O1748"/>
  <c r="Q1748"/>
  <c r="N756"/>
  <c r="O757"/>
  <c r="Q757"/>
  <c r="K1314"/>
  <c r="R1315"/>
  <c r="Q148"/>
  <c r="O148"/>
  <c r="O1031"/>
  <c r="R1333"/>
  <c r="Q164"/>
  <c r="O164"/>
  <c r="Q879"/>
  <c r="O879"/>
  <c r="R777"/>
  <c r="K774"/>
  <c r="R774" s="1"/>
  <c r="K1441"/>
  <c r="Q1031"/>
  <c r="Q686"/>
  <c r="O686"/>
  <c r="N1289"/>
  <c r="N1821"/>
  <c r="O1822"/>
  <c r="Q1822"/>
  <c r="K298"/>
  <c r="R298" s="1"/>
  <c r="M1217"/>
  <c r="M1426"/>
  <c r="M1425" s="1"/>
  <c r="R1442"/>
  <c r="N1057"/>
  <c r="Q1057" s="1"/>
  <c r="Q422"/>
  <c r="O422"/>
  <c r="N960"/>
  <c r="K1488"/>
  <c r="O1297"/>
  <c r="K122"/>
  <c r="R122" s="1"/>
  <c r="O1042"/>
  <c r="Q1042"/>
  <c r="N199"/>
  <c r="Q200"/>
  <c r="K987"/>
  <c r="K986" s="1"/>
  <c r="O760"/>
  <c r="Q1297"/>
  <c r="R299"/>
  <c r="N122"/>
  <c r="Q122" s="1"/>
  <c r="O1588"/>
  <c r="Q1588"/>
  <c r="N1587"/>
  <c r="Q1587" s="1"/>
  <c r="R1842"/>
  <c r="K1505"/>
  <c r="R1505" s="1"/>
  <c r="R1828"/>
  <c r="R760"/>
  <c r="O875"/>
  <c r="Q875"/>
  <c r="O1558"/>
  <c r="R1411"/>
  <c r="O848"/>
  <c r="M221"/>
  <c r="Q672"/>
  <c r="O672"/>
  <c r="O80"/>
  <c r="Q80"/>
  <c r="O1354"/>
  <c r="L1601"/>
  <c r="L1595" s="1"/>
  <c r="K1563"/>
  <c r="R1563" s="1"/>
  <c r="R971"/>
  <c r="O730"/>
  <c r="Q730"/>
  <c r="N959"/>
  <c r="Q960"/>
  <c r="M1342"/>
  <c r="M1682"/>
  <c r="O1683"/>
  <c r="Q919"/>
  <c r="O919"/>
  <c r="M1548"/>
  <c r="O1549"/>
  <c r="O618"/>
  <c r="Q618"/>
  <c r="M950"/>
  <c r="M769"/>
  <c r="O331"/>
  <c r="Q331"/>
  <c r="M312"/>
  <c r="O1227"/>
  <c r="Q1227"/>
  <c r="O697"/>
  <c r="Q697"/>
  <c r="Q927"/>
  <c r="O927"/>
  <c r="Q92"/>
  <c r="O92"/>
  <c r="O338"/>
  <c r="Q338"/>
  <c r="O393"/>
  <c r="Q393"/>
  <c r="M1770"/>
  <c r="M1727"/>
  <c r="R1473"/>
  <c r="K1472"/>
  <c r="R1472" s="1"/>
  <c r="O897"/>
  <c r="Q897"/>
  <c r="K1057"/>
  <c r="R1057" s="1"/>
  <c r="R1058"/>
  <c r="O1525"/>
  <c r="Q1525"/>
  <c r="O491"/>
  <c r="M317"/>
  <c r="O317" s="1"/>
  <c r="O276"/>
  <c r="Q276"/>
  <c r="M1441"/>
  <c r="Q1204"/>
  <c r="O1204"/>
  <c r="M1582"/>
  <c r="O1583"/>
  <c r="O1622"/>
  <c r="Q1622"/>
  <c r="O1160"/>
  <c r="Q1160"/>
  <c r="O1137"/>
  <c r="O1630"/>
  <c r="O1598"/>
  <c r="Q1598"/>
  <c r="N1597"/>
  <c r="R1441"/>
  <c r="K1440"/>
  <c r="Q1463"/>
  <c r="N1462"/>
  <c r="O1388"/>
  <c r="Q1388"/>
  <c r="M1658"/>
  <c r="Q1220"/>
  <c r="O1220"/>
  <c r="M1841"/>
  <c r="N1456"/>
  <c r="Q1457"/>
  <c r="O1457"/>
  <c r="O1468"/>
  <c r="Q1468"/>
  <c r="M1851"/>
  <c r="K1583"/>
  <c r="R1584"/>
  <c r="R1290"/>
  <c r="K1289"/>
  <c r="O1268"/>
  <c r="Q1268"/>
  <c r="Q1434"/>
  <c r="O1434"/>
  <c r="M987"/>
  <c r="O767"/>
  <c r="Q767"/>
  <c r="M1057"/>
  <c r="M960"/>
  <c r="O960" s="1"/>
  <c r="O1051"/>
  <c r="Q1051"/>
  <c r="O846"/>
  <c r="Q846"/>
  <c r="R813"/>
  <c r="K808"/>
  <c r="R808" s="1"/>
  <c r="N542"/>
  <c r="Q543"/>
  <c r="O543"/>
  <c r="O683"/>
  <c r="Q683"/>
  <c r="O604"/>
  <c r="Q604"/>
  <c r="O630"/>
  <c r="Q630"/>
  <c r="O486"/>
  <c r="Q486"/>
  <c r="N485"/>
  <c r="Q620"/>
  <c r="O620"/>
  <c r="O291"/>
  <c r="Q440"/>
  <c r="O440"/>
  <c r="O380"/>
  <c r="Q380"/>
  <c r="O185"/>
  <c r="Q185"/>
  <c r="Q88"/>
  <c r="O88"/>
  <c r="M788"/>
  <c r="O71"/>
  <c r="Q71"/>
  <c r="O419"/>
  <c r="Q419"/>
  <c r="K764"/>
  <c r="N870"/>
  <c r="L1487"/>
  <c r="L1486" s="1"/>
  <c r="R988"/>
  <c r="R1320"/>
  <c r="K945"/>
  <c r="N73"/>
  <c r="M29"/>
  <c r="Q1602"/>
  <c r="O1690"/>
  <c r="Q1690"/>
  <c r="M1372"/>
  <c r="Q1005"/>
  <c r="O1005"/>
  <c r="R1054"/>
  <c r="M1665"/>
  <c r="O260"/>
  <c r="O1718"/>
  <c r="Q1718"/>
  <c r="R1488"/>
  <c r="O844"/>
  <c r="Q844"/>
  <c r="Q1296"/>
  <c r="N1295"/>
  <c r="O385"/>
  <c r="Q385"/>
  <c r="K312"/>
  <c r="R313"/>
  <c r="M903"/>
  <c r="K803"/>
  <c r="R804"/>
  <c r="O1386"/>
  <c r="Q771"/>
  <c r="O771"/>
  <c r="N770"/>
  <c r="M970"/>
  <c r="O1282"/>
  <c r="M938"/>
  <c r="K1041"/>
  <c r="R1042"/>
  <c r="O1134"/>
  <c r="O764"/>
  <c r="Q764"/>
  <c r="N763"/>
  <c r="O391"/>
  <c r="O296"/>
  <c r="Q296"/>
  <c r="O96"/>
  <c r="Q96"/>
  <c r="M326"/>
  <c r="O465"/>
  <c r="Q465"/>
  <c r="O451"/>
  <c r="Q451"/>
  <c r="Q59"/>
  <c r="O59"/>
  <c r="O346"/>
  <c r="Q346"/>
  <c r="Q102"/>
  <c r="M763"/>
  <c r="M1505"/>
  <c r="K1821"/>
  <c r="R1822"/>
  <c r="O1798"/>
  <c r="Q1798"/>
  <c r="K1548"/>
  <c r="R1549"/>
  <c r="M1563"/>
  <c r="O1483"/>
  <c r="M1482"/>
  <c r="M1675"/>
  <c r="R1410"/>
  <c r="K1409"/>
  <c r="O1382"/>
  <c r="Q1382"/>
  <c r="R1665"/>
  <c r="K1664"/>
  <c r="O1501"/>
  <c r="M1639"/>
  <c r="M956"/>
  <c r="Q1101"/>
  <c r="O1101"/>
  <c r="O841"/>
  <c r="Q841"/>
  <c r="M708"/>
  <c r="O953"/>
  <c r="Q953"/>
  <c r="Q1030"/>
  <c r="O1030"/>
  <c r="O1010"/>
  <c r="Q1010"/>
  <c r="M782"/>
  <c r="O857"/>
  <c r="Q857"/>
  <c r="O395"/>
  <c r="R209"/>
  <c r="K208"/>
  <c r="R208" s="1"/>
  <c r="O710"/>
  <c r="Q710"/>
  <c r="N709"/>
  <c r="M688"/>
  <c r="Q317"/>
  <c r="O650"/>
  <c r="Q650"/>
  <c r="R480"/>
  <c r="K471"/>
  <c r="R471" s="1"/>
  <c r="M205"/>
  <c r="O206"/>
  <c r="O445"/>
  <c r="Q445"/>
  <c r="M24"/>
  <c r="O195"/>
  <c r="Q489"/>
  <c r="O489"/>
  <c r="O21"/>
  <c r="Q21"/>
  <c r="O313"/>
  <c r="Q313"/>
  <c r="N312"/>
  <c r="N24"/>
  <c r="O25"/>
  <c r="Q25"/>
  <c r="K1217"/>
  <c r="R1217" s="1"/>
  <c r="K110"/>
  <c r="R110" s="1"/>
  <c r="O414"/>
  <c r="K1795"/>
  <c r="M1377"/>
  <c r="L1366"/>
  <c r="L1341" s="1"/>
  <c r="L1217"/>
  <c r="L1053" s="1"/>
  <c r="L1039" s="1"/>
  <c r="K1642"/>
  <c r="R1642" s="1"/>
  <c r="O1065"/>
  <c r="L28"/>
  <c r="L12" s="1"/>
  <c r="O1445"/>
  <c r="Q1445"/>
  <c r="Q1411"/>
  <c r="O1411"/>
  <c r="N1410"/>
  <c r="M1714"/>
  <c r="M1054"/>
  <c r="Q1233"/>
  <c r="K1810"/>
  <c r="R1811"/>
  <c r="O1024"/>
  <c r="Q1024"/>
  <c r="N1023"/>
  <c r="Q899"/>
  <c r="O899"/>
  <c r="M830"/>
  <c r="R1031"/>
  <c r="K1030"/>
  <c r="R1030" s="1"/>
  <c r="O538"/>
  <c r="Q538"/>
  <c r="R327"/>
  <c r="K326"/>
  <c r="R326" s="1"/>
  <c r="O108"/>
  <c r="Q108"/>
  <c r="N107"/>
  <c r="O218"/>
  <c r="O268"/>
  <c r="O54"/>
  <c r="Q54"/>
  <c r="O493"/>
  <c r="Q493"/>
  <c r="O334"/>
  <c r="Q334"/>
  <c r="O689"/>
  <c r="Q689"/>
  <c r="N688"/>
  <c r="K910"/>
  <c r="R910" s="1"/>
  <c r="R911"/>
  <c r="O681"/>
  <c r="Q681"/>
  <c r="Q502"/>
  <c r="O502"/>
  <c r="R30"/>
  <c r="K29"/>
  <c r="O906"/>
  <c r="O831"/>
  <c r="K73"/>
  <c r="R73" s="1"/>
  <c r="Q1573"/>
  <c r="O1217"/>
  <c r="Q1217"/>
  <c r="K1579"/>
  <c r="R1579" s="1"/>
  <c r="R1580"/>
  <c r="M779"/>
  <c r="O566"/>
  <c r="Q566"/>
  <c r="O105"/>
  <c r="M485"/>
  <c r="O1001"/>
  <c r="Q1001"/>
  <c r="R871"/>
  <c r="K870"/>
  <c r="R870" s="1"/>
  <c r="O925"/>
  <c r="Q925"/>
  <c r="O363"/>
  <c r="M854"/>
  <c r="M558"/>
  <c r="M793"/>
  <c r="O793" s="1"/>
  <c r="O1765"/>
  <c r="Q1765"/>
  <c r="N1764"/>
  <c r="O1545"/>
  <c r="N1542"/>
  <c r="Q1545"/>
  <c r="M1779"/>
  <c r="O1734"/>
  <c r="Q1734"/>
  <c r="K1853"/>
  <c r="R1854"/>
  <c r="K927"/>
  <c r="R927" s="1"/>
  <c r="R928"/>
  <c r="O813"/>
  <c r="Q813"/>
  <c r="Q793"/>
  <c r="N792"/>
  <c r="M1613"/>
  <c r="K899"/>
  <c r="R899" s="1"/>
  <c r="R900"/>
  <c r="M699"/>
  <c r="M693" s="1"/>
  <c r="O642"/>
  <c r="Q642"/>
  <c r="K709"/>
  <c r="R710"/>
  <c r="N1770"/>
  <c r="O1771"/>
  <c r="Q1771"/>
  <c r="R1734"/>
  <c r="K1728"/>
  <c r="Q1795"/>
  <c r="N1794"/>
  <c r="O1398"/>
  <c r="Q1398"/>
  <c r="Q1367"/>
  <c r="O1367"/>
  <c r="K1764"/>
  <c r="R1765"/>
  <c r="Q1197"/>
  <c r="O1197"/>
  <c r="K1482"/>
  <c r="R1483"/>
  <c r="R1677"/>
  <c r="K1676"/>
  <c r="O1223"/>
  <c r="Q1223"/>
  <c r="Q913"/>
  <c r="O913"/>
  <c r="N910"/>
  <c r="O815"/>
  <c r="Q815"/>
  <c r="O722"/>
  <c r="Q722"/>
  <c r="N721"/>
  <c r="K960"/>
  <c r="R961"/>
  <c r="O378"/>
  <c r="Q378"/>
  <c r="O293"/>
  <c r="Q293"/>
  <c r="O889"/>
  <c r="O640"/>
  <c r="Q640"/>
  <c r="O397"/>
  <c r="Q397"/>
  <c r="O1496"/>
  <c r="Q1496"/>
  <c r="Q1481"/>
  <c r="Q1358"/>
  <c r="O1358"/>
  <c r="Q1642"/>
  <c r="Q1177"/>
  <c r="O1177"/>
  <c r="N1563"/>
  <c r="O1564"/>
  <c r="Q1564"/>
  <c r="O1722"/>
  <c r="Q1722"/>
  <c r="N1721"/>
  <c r="N1246"/>
  <c r="O1247"/>
  <c r="Q1247"/>
  <c r="M1597"/>
  <c r="K1658"/>
  <c r="R1658" s="1"/>
  <c r="R1659"/>
  <c r="R1639"/>
  <c r="Q1315"/>
  <c r="N1314"/>
  <c r="O1315"/>
  <c r="Q978"/>
  <c r="O978"/>
  <c r="O863"/>
  <c r="Q863"/>
  <c r="O1304"/>
  <c r="Q1304"/>
  <c r="Q746"/>
  <c r="M721"/>
  <c r="M717" s="1"/>
  <c r="M534"/>
  <c r="M528" s="1"/>
  <c r="O1142"/>
  <c r="Q1142"/>
  <c r="O855"/>
  <c r="N854"/>
  <c r="Q855"/>
  <c r="Q1271"/>
  <c r="O1271"/>
  <c r="O309"/>
  <c r="Q309"/>
  <c r="O1472"/>
  <c r="Q1472"/>
  <c r="N938"/>
  <c r="Q939"/>
  <c r="O939"/>
  <c r="O323"/>
  <c r="Q323"/>
  <c r="O369"/>
  <c r="Q369"/>
  <c r="O82"/>
  <c r="O67"/>
  <c r="Q67"/>
  <c r="K199"/>
  <c r="R200"/>
  <c r="K1780"/>
  <c r="R123"/>
  <c r="K1343"/>
  <c r="K485"/>
  <c r="R485" s="1"/>
  <c r="L330"/>
  <c r="L315" s="1"/>
  <c r="L1680"/>
  <c r="O1375"/>
  <c r="N1041"/>
  <c r="K1246"/>
  <c r="R1246" s="1"/>
  <c r="K331"/>
  <c r="M471"/>
  <c r="O471" s="1"/>
  <c r="M755"/>
  <c r="K1682"/>
  <c r="R1683"/>
  <c r="O1614"/>
  <c r="Q1614"/>
  <c r="N1613"/>
  <c r="N1601" s="1"/>
  <c r="O1518"/>
  <c r="Q1518"/>
  <c r="O1731"/>
  <c r="Q1731"/>
  <c r="N1728"/>
  <c r="O235"/>
  <c r="Q235"/>
  <c r="O1760"/>
  <c r="Q1760"/>
  <c r="O1378"/>
  <c r="Q1378"/>
  <c r="N1377"/>
  <c r="O916"/>
  <c r="Q916"/>
  <c r="O387"/>
  <c r="O638"/>
  <c r="Q638"/>
  <c r="K204"/>
  <c r="R204" s="1"/>
  <c r="R205"/>
  <c r="O211"/>
  <c r="Q211"/>
  <c r="Q135"/>
  <c r="O135"/>
  <c r="O1780"/>
  <c r="Q1780"/>
  <c r="N1779"/>
  <c r="O1676"/>
  <c r="Q1676"/>
  <c r="N1675"/>
  <c r="K1721"/>
  <c r="R1722"/>
  <c r="K1588"/>
  <c r="R1589"/>
  <c r="O1373"/>
  <c r="N1372"/>
  <c r="Q1373"/>
  <c r="K1602"/>
  <c r="R1603"/>
  <c r="M1835"/>
  <c r="Q1170"/>
  <c r="O1170"/>
  <c r="O1587"/>
  <c r="M1488"/>
  <c r="Q1337"/>
  <c r="N1336"/>
  <c r="M1602"/>
  <c r="O1404"/>
  <c r="Q1404"/>
  <c r="N1318"/>
  <c r="Q1319"/>
  <c r="O652"/>
  <c r="Q652"/>
  <c r="O678"/>
  <c r="Q678"/>
  <c r="Q790"/>
  <c r="N789"/>
  <c r="O790"/>
  <c r="O399"/>
  <c r="R970"/>
  <c r="K969"/>
  <c r="Q553"/>
  <c r="N552"/>
  <c r="Q552" s="1"/>
  <c r="R320"/>
  <c r="K317"/>
  <c r="O253"/>
  <c r="R440"/>
  <c r="K431"/>
  <c r="R431" s="1"/>
  <c r="M1827"/>
  <c r="Q1330"/>
  <c r="O1330"/>
  <c r="O1508"/>
  <c r="Q1508"/>
  <c r="O1328"/>
  <c r="Q1328"/>
  <c r="M1721"/>
  <c r="O1225"/>
  <c r="Q1225"/>
  <c r="Q1097"/>
  <c r="O1097"/>
  <c r="Q1145"/>
  <c r="O1145"/>
  <c r="K1463"/>
  <c r="R1464"/>
  <c r="M980"/>
  <c r="O1639"/>
  <c r="Q1639"/>
  <c r="O782"/>
  <c r="Q782"/>
  <c r="K755"/>
  <c r="R755" s="1"/>
  <c r="R756"/>
  <c r="M552"/>
  <c r="O1124"/>
  <c r="Q1124"/>
  <c r="O921"/>
  <c r="Q921"/>
  <c r="O632"/>
  <c r="Q632"/>
  <c r="O644"/>
  <c r="Q644"/>
  <c r="O903"/>
  <c r="N902"/>
  <c r="Q903"/>
  <c r="O1017"/>
  <c r="Q1017"/>
  <c r="O759"/>
  <c r="Q759"/>
  <c r="N755"/>
  <c r="O239"/>
  <c r="Q239"/>
  <c r="O648"/>
  <c r="Q648"/>
  <c r="Q471"/>
  <c r="R788"/>
  <c r="O389"/>
  <c r="Q389"/>
  <c r="M13"/>
  <c r="O460"/>
  <c r="Q460"/>
  <c r="Q576"/>
  <c r="O576"/>
  <c r="N326"/>
  <c r="O327"/>
  <c r="Q327"/>
  <c r="N1682"/>
  <c r="O1646"/>
  <c r="O1187"/>
  <c r="O596"/>
  <c r="N343"/>
  <c r="O242"/>
  <c r="O702"/>
  <c r="K343"/>
  <c r="R343" s="1"/>
  <c r="M102"/>
  <c r="O187"/>
  <c r="R486"/>
  <c r="Q964"/>
  <c r="O964"/>
  <c r="K770"/>
  <c r="R771"/>
  <c r="O626"/>
  <c r="Q626"/>
  <c r="O999"/>
  <c r="Q999"/>
  <c r="O885"/>
  <c r="Q803"/>
  <c r="O803"/>
  <c r="O636"/>
  <c r="Q636"/>
  <c r="M1811"/>
  <c r="M1419"/>
  <c r="M1764"/>
  <c r="Q1048"/>
  <c r="O1048"/>
  <c r="N1426"/>
  <c r="O1427"/>
  <c r="Q1427"/>
  <c r="O1666"/>
  <c r="Q1666"/>
  <c r="N1665"/>
  <c r="K1425"/>
  <c r="R1426"/>
  <c r="Q1489"/>
  <c r="N1488"/>
  <c r="N1441"/>
  <c r="O1442"/>
  <c r="Q1442"/>
  <c r="O1555"/>
  <c r="Q1555"/>
  <c r="K1613"/>
  <c r="R1613" s="1"/>
  <c r="R1614"/>
  <c r="M1642"/>
  <c r="O1580"/>
  <c r="M1579"/>
  <c r="M1390"/>
  <c r="M1649"/>
  <c r="K1825"/>
  <c r="R1825" s="1"/>
  <c r="R1826"/>
  <c r="N1835"/>
  <c r="O1836"/>
  <c r="Q1836"/>
  <c r="K1420"/>
  <c r="R1421"/>
  <c r="O1847"/>
  <c r="Q1847"/>
  <c r="N1846"/>
  <c r="O1036"/>
  <c r="Q1036"/>
  <c r="N1035"/>
  <c r="O966"/>
  <c r="Q966"/>
  <c r="M1573"/>
  <c r="O1506"/>
  <c r="Q1506"/>
  <c r="N1505"/>
  <c r="R1458"/>
  <c r="K1457"/>
  <c r="Q1163"/>
  <c r="O1163"/>
  <c r="M1795"/>
  <c r="O1795" s="1"/>
  <c r="O1796"/>
  <c r="O737"/>
  <c r="Q737"/>
  <c r="O1126"/>
  <c r="Q1126"/>
  <c r="R733"/>
  <c r="K730"/>
  <c r="R730" s="1"/>
  <c r="O249"/>
  <c r="O572"/>
  <c r="Q572"/>
  <c r="O405"/>
  <c r="Q405"/>
  <c r="O752"/>
  <c r="Q752"/>
  <c r="N751"/>
  <c r="K694"/>
  <c r="R697"/>
  <c r="O205"/>
  <c r="Q205"/>
  <c r="Q14"/>
  <c r="O14"/>
  <c r="N13"/>
  <c r="O429"/>
  <c r="Q429"/>
  <c r="M746"/>
  <c r="O746" s="1"/>
  <c r="O622"/>
  <c r="Q622"/>
  <c r="O78"/>
  <c r="M73"/>
  <c r="O74"/>
  <c r="O360"/>
  <c r="Q360"/>
  <c r="O1181"/>
  <c r="Q1181"/>
  <c r="O1362"/>
  <c r="K1515"/>
  <c r="R1515" s="1"/>
  <c r="O1259"/>
  <c r="M1041"/>
  <c r="Q1208"/>
  <c r="O1208"/>
  <c r="O1108"/>
  <c r="Q1108"/>
  <c r="N970"/>
  <c r="O971"/>
  <c r="Q971"/>
  <c r="O733"/>
  <c r="Q733"/>
  <c r="O935"/>
  <c r="N934"/>
  <c r="Q935"/>
  <c r="K751"/>
  <c r="R752"/>
  <c r="M750"/>
  <c r="O616"/>
  <c r="Q616"/>
  <c r="K1768"/>
  <c r="R1768" s="1"/>
  <c r="R1769"/>
  <c r="R1023"/>
  <c r="K1022"/>
  <c r="R1022" s="1"/>
  <c r="O634"/>
  <c r="Q634"/>
  <c r="O951"/>
  <c r="Q951"/>
  <c r="N950"/>
  <c r="O646"/>
  <c r="Q646"/>
  <c r="O624"/>
  <c r="Q624"/>
  <c r="Q956"/>
  <c r="N955"/>
  <c r="O956"/>
  <c r="O264"/>
  <c r="O825"/>
  <c r="Q825"/>
  <c r="Q628"/>
  <c r="O628"/>
  <c r="O181"/>
  <c r="Q181"/>
  <c r="M542"/>
  <c r="Q225"/>
  <c r="O225"/>
  <c r="N221"/>
  <c r="Q355"/>
  <c r="O355"/>
  <c r="Q63"/>
  <c r="O63"/>
  <c r="O86"/>
  <c r="Q86"/>
  <c r="Q189"/>
  <c r="O189"/>
  <c r="K221"/>
  <c r="O1276"/>
  <c r="K1366"/>
  <c r="R1366" s="1"/>
  <c r="M870"/>
  <c r="N987"/>
  <c r="M1246"/>
  <c r="L716"/>
  <c r="N1390"/>
  <c r="O798"/>
  <c r="N208"/>
  <c r="N204" s="1"/>
  <c r="N534"/>
  <c r="K542"/>
  <c r="N1811"/>
  <c r="O1812"/>
  <c r="Q1812"/>
  <c r="O1842"/>
  <c r="Q1842"/>
  <c r="N1841"/>
  <c r="O808"/>
  <c r="Q808"/>
  <c r="K779"/>
  <c r="R780"/>
  <c r="Q299"/>
  <c r="N298"/>
  <c r="O299"/>
  <c r="M1542"/>
  <c r="O1543"/>
  <c r="O1119"/>
  <c r="Q1119"/>
  <c r="Q923"/>
  <c r="O923"/>
  <c r="K937"/>
  <c r="R937" s="1"/>
  <c r="R938"/>
  <c r="M941"/>
  <c r="O1151"/>
  <c r="Q1151"/>
  <c r="Q830"/>
  <c r="O830"/>
  <c r="K721"/>
  <c r="R722"/>
  <c r="K955"/>
  <c r="R955" s="1"/>
  <c r="R956"/>
  <c r="O257"/>
  <c r="Q257"/>
  <c r="O401"/>
  <c r="Q401"/>
  <c r="R559"/>
  <c r="K558"/>
  <c r="O1783"/>
  <c r="Q1783"/>
  <c r="K1835"/>
  <c r="R1836"/>
  <c r="O1659"/>
  <c r="Q1659"/>
  <c r="N1658"/>
  <c r="N1827"/>
  <c r="Q1828"/>
  <c r="O1828"/>
  <c r="O1738"/>
  <c r="Q1738"/>
  <c r="M1289"/>
  <c r="R1319"/>
  <c r="K1318"/>
  <c r="Q1060"/>
  <c r="O1060"/>
  <c r="M1319"/>
  <c r="O1319" s="1"/>
  <c r="K903"/>
  <c r="R904"/>
  <c r="O705"/>
  <c r="Q705"/>
  <c r="M1332"/>
  <c r="M1410"/>
  <c r="O1155"/>
  <c r="Q1155"/>
  <c r="O1014"/>
  <c r="Q1014"/>
  <c r="R1151"/>
  <c r="K1148"/>
  <c r="R1148" s="1"/>
  <c r="Q946"/>
  <c r="N945"/>
  <c r="O946"/>
  <c r="O349"/>
  <c r="Q699"/>
  <c r="O280"/>
  <c r="M833"/>
  <c r="M298"/>
  <c r="Q110"/>
  <c r="O110"/>
  <c r="Q183"/>
  <c r="O183"/>
  <c r="R857"/>
  <c r="K854"/>
  <c r="M199"/>
  <c r="M431"/>
  <c r="R1545"/>
  <c r="K1542"/>
  <c r="O1708"/>
  <c r="K1597"/>
  <c r="R1598"/>
  <c r="M1337"/>
  <c r="O1337" s="1"/>
  <c r="O1592"/>
  <c r="Q1592"/>
  <c r="N1591"/>
  <c r="O1650"/>
  <c r="Q1650"/>
  <c r="N1649"/>
  <c r="Q1212"/>
  <c r="O1212"/>
  <c r="Q1380"/>
  <c r="O1380"/>
  <c r="O1673"/>
  <c r="N1332"/>
  <c r="O1333"/>
  <c r="Q1333"/>
  <c r="Q1131"/>
  <c r="O1131"/>
  <c r="Q1714"/>
  <c r="N1713"/>
  <c r="N981"/>
  <c r="Q982"/>
  <c r="O982"/>
  <c r="M1148"/>
  <c r="Q1140"/>
  <c r="O1140"/>
  <c r="O1421"/>
  <c r="Q1421"/>
  <c r="N1420"/>
  <c r="O1215"/>
  <c r="Q1215"/>
  <c r="O777"/>
  <c r="Q777"/>
  <c r="N774"/>
  <c r="N694"/>
  <c r="Q695"/>
  <c r="O695"/>
  <c r="Q1351"/>
  <c r="O1351"/>
  <c r="O780"/>
  <c r="Q780"/>
  <c r="N779"/>
  <c r="O1089"/>
  <c r="Q1089"/>
  <c r="O524"/>
  <c r="Q524"/>
  <c r="O274"/>
  <c r="M343"/>
  <c r="M330" s="1"/>
  <c r="O719"/>
  <c r="Q719"/>
  <c r="N718"/>
  <c r="Q1105"/>
  <c r="O1105"/>
  <c r="O592"/>
  <c r="Q592"/>
  <c r="O270"/>
  <c r="Q270"/>
  <c r="O128"/>
  <c r="Q128"/>
  <c r="O94"/>
  <c r="Q94"/>
  <c r="O417"/>
  <c r="R530"/>
  <c r="K529"/>
  <c r="M122"/>
  <c r="O90"/>
  <c r="Q90"/>
  <c r="O178"/>
  <c r="Q178"/>
  <c r="N558"/>
  <c r="N833"/>
  <c r="N802" s="1"/>
  <c r="O1391"/>
  <c r="N462"/>
  <c r="N1343"/>
  <c r="O1603"/>
  <c r="M1296"/>
  <c r="N1548"/>
  <c r="M1463"/>
  <c r="O1463" s="1"/>
  <c r="O1567"/>
  <c r="N1515"/>
  <c r="N1148"/>
  <c r="O961"/>
  <c r="K737"/>
  <c r="R737" s="1"/>
  <c r="O550"/>
  <c r="O529"/>
  <c r="N29"/>
  <c r="N431"/>
  <c r="N1582" l="1"/>
  <c r="Q1582" s="1"/>
  <c r="Q1583"/>
  <c r="N1852"/>
  <c r="O1853"/>
  <c r="Q1853"/>
  <c r="K13"/>
  <c r="Q756"/>
  <c r="O756"/>
  <c r="R1296"/>
  <c r="K1295"/>
  <c r="K1313"/>
  <c r="R1313" s="1"/>
  <c r="R1314"/>
  <c r="O699"/>
  <c r="Q1289"/>
  <c r="N1288"/>
  <c r="Q1288" s="1"/>
  <c r="M802"/>
  <c r="O802" s="1"/>
  <c r="Q1821"/>
  <c r="N1820"/>
  <c r="O1821"/>
  <c r="R987"/>
  <c r="N198"/>
  <c r="Q198" s="1"/>
  <c r="Q199"/>
  <c r="K1638"/>
  <c r="R1638" s="1"/>
  <c r="Q1601"/>
  <c r="Q802"/>
  <c r="M1713"/>
  <c r="O1713" s="1"/>
  <c r="K802"/>
  <c r="R803"/>
  <c r="M1295"/>
  <c r="O779"/>
  <c r="Q779"/>
  <c r="Q1713"/>
  <c r="R558"/>
  <c r="K557"/>
  <c r="K541"/>
  <c r="R542"/>
  <c r="Q902"/>
  <c r="M1834"/>
  <c r="O1728"/>
  <c r="Q1728"/>
  <c r="N1727"/>
  <c r="R1780"/>
  <c r="K1779"/>
  <c r="M955"/>
  <c r="O955" s="1"/>
  <c r="M902"/>
  <c r="O902" s="1"/>
  <c r="R1289"/>
  <c r="K1288"/>
  <c r="R1288" s="1"/>
  <c r="O1597"/>
  <c r="N1596"/>
  <c r="Q1597"/>
  <c r="Q955"/>
  <c r="O1035"/>
  <c r="Q1035"/>
  <c r="O1246"/>
  <c r="Q1246"/>
  <c r="O1548"/>
  <c r="Q1548"/>
  <c r="N1547"/>
  <c r="N980"/>
  <c r="O981"/>
  <c r="Q981"/>
  <c r="K853"/>
  <c r="R853" s="1"/>
  <c r="R854"/>
  <c r="M1409"/>
  <c r="O1811"/>
  <c r="Q1811"/>
  <c r="N1810"/>
  <c r="M1040"/>
  <c r="K1456"/>
  <c r="R1456" s="1"/>
  <c r="R1457"/>
  <c r="O1579"/>
  <c r="K316"/>
  <c r="R317"/>
  <c r="M1601"/>
  <c r="O1601" s="1"/>
  <c r="O1314"/>
  <c r="Q1314"/>
  <c r="N1313"/>
  <c r="N1294" s="1"/>
  <c r="Q1721"/>
  <c r="O1721"/>
  <c r="O721"/>
  <c r="Q721"/>
  <c r="R1764"/>
  <c r="K1763"/>
  <c r="R1763" s="1"/>
  <c r="Q1410"/>
  <c r="O1410"/>
  <c r="N1409"/>
  <c r="M944"/>
  <c r="O1296"/>
  <c r="N1717"/>
  <c r="O1675"/>
  <c r="Q1675"/>
  <c r="N28"/>
  <c r="O29"/>
  <c r="Q29"/>
  <c r="O774"/>
  <c r="N773"/>
  <c r="Q774"/>
  <c r="O1649"/>
  <c r="Q1649"/>
  <c r="K1834"/>
  <c r="R1835"/>
  <c r="O934"/>
  <c r="Q934"/>
  <c r="N933"/>
  <c r="N1834"/>
  <c r="O1835"/>
  <c r="Q1835"/>
  <c r="O1426"/>
  <c r="N1425"/>
  <c r="Q1426"/>
  <c r="R1721"/>
  <c r="K1717"/>
  <c r="R1717" s="1"/>
  <c r="M792"/>
  <c r="O792" s="1"/>
  <c r="O1023"/>
  <c r="Q1023"/>
  <c r="N1022"/>
  <c r="L1856"/>
  <c r="L1859" s="1"/>
  <c r="L6"/>
  <c r="Q1295"/>
  <c r="O1295"/>
  <c r="Q870"/>
  <c r="O870"/>
  <c r="K1342"/>
  <c r="R1343"/>
  <c r="R960"/>
  <c r="K959"/>
  <c r="R959" s="1"/>
  <c r="O431"/>
  <c r="Q431"/>
  <c r="Q558"/>
  <c r="N557"/>
  <c r="O558"/>
  <c r="K528"/>
  <c r="R528" s="1"/>
  <c r="R529"/>
  <c r="M1288"/>
  <c r="O1289"/>
  <c r="Q298"/>
  <c r="O298"/>
  <c r="Q13"/>
  <c r="N12"/>
  <c r="O13"/>
  <c r="M1794"/>
  <c r="O1794" s="1"/>
  <c r="O1488"/>
  <c r="Q1488"/>
  <c r="N1487"/>
  <c r="M1810"/>
  <c r="K1462"/>
  <c r="R1463"/>
  <c r="O789"/>
  <c r="Q789"/>
  <c r="N788"/>
  <c r="O1563"/>
  <c r="Q1563"/>
  <c r="Q910"/>
  <c r="O910"/>
  <c r="M204"/>
  <c r="M1638"/>
  <c r="R1664"/>
  <c r="M1481"/>
  <c r="O1482"/>
  <c r="K1053"/>
  <c r="R1053" s="1"/>
  <c r="Q542"/>
  <c r="N541"/>
  <c r="O542"/>
  <c r="O1515"/>
  <c r="Q1515"/>
  <c r="O718"/>
  <c r="Q718"/>
  <c r="N717"/>
  <c r="M198"/>
  <c r="O199"/>
  <c r="O987"/>
  <c r="Q987"/>
  <c r="N986"/>
  <c r="R751"/>
  <c r="K750"/>
  <c r="R750" s="1"/>
  <c r="O1441"/>
  <c r="Q1441"/>
  <c r="N1440"/>
  <c r="R770"/>
  <c r="K769"/>
  <c r="R769" s="1"/>
  <c r="K1587"/>
  <c r="R1587" s="1"/>
  <c r="R1588"/>
  <c r="O854"/>
  <c r="N853"/>
  <c r="Q854"/>
  <c r="Q792"/>
  <c r="K1852"/>
  <c r="R1853"/>
  <c r="K28"/>
  <c r="R28" s="1"/>
  <c r="R29"/>
  <c r="R1440"/>
  <c r="M1440"/>
  <c r="M1547"/>
  <c r="O833"/>
  <c r="Q833"/>
  <c r="M1336"/>
  <c r="O1336" s="1"/>
  <c r="R903"/>
  <c r="K902"/>
  <c r="R902" s="1"/>
  <c r="O941"/>
  <c r="O1841"/>
  <c r="Q1841"/>
  <c r="R1420"/>
  <c r="K1419"/>
  <c r="R1419" s="1"/>
  <c r="O755"/>
  <c r="Q755"/>
  <c r="Q1613"/>
  <c r="O1613"/>
  <c r="R1728"/>
  <c r="K1727"/>
  <c r="K1820"/>
  <c r="R1820" s="1"/>
  <c r="R1821"/>
  <c r="M959"/>
  <c r="O959" s="1"/>
  <c r="M986"/>
  <c r="M1681"/>
  <c r="M1424"/>
  <c r="K1487"/>
  <c r="O694"/>
  <c r="Q694"/>
  <c r="N693"/>
  <c r="O1332"/>
  <c r="Q1332"/>
  <c r="K1317"/>
  <c r="R1317" s="1"/>
  <c r="R1318"/>
  <c r="O1658"/>
  <c r="Q1658"/>
  <c r="O751"/>
  <c r="Q751"/>
  <c r="N750"/>
  <c r="O343"/>
  <c r="Q343"/>
  <c r="O1377"/>
  <c r="Q1377"/>
  <c r="R312"/>
  <c r="K311"/>
  <c r="R311" s="1"/>
  <c r="Q1456"/>
  <c r="O1456"/>
  <c r="N330"/>
  <c r="O221"/>
  <c r="Q221"/>
  <c r="N220"/>
  <c r="Q1148"/>
  <c r="O1148"/>
  <c r="Q1827"/>
  <c r="N1826"/>
  <c r="O1827"/>
  <c r="N969"/>
  <c r="O970"/>
  <c r="Q970"/>
  <c r="R694"/>
  <c r="K693"/>
  <c r="R693" s="1"/>
  <c r="N1664"/>
  <c r="O1665"/>
  <c r="Q1665"/>
  <c r="M1826"/>
  <c r="N1317"/>
  <c r="Q1318"/>
  <c r="O1372"/>
  <c r="Q1372"/>
  <c r="O1041"/>
  <c r="N1040"/>
  <c r="Q1041"/>
  <c r="M1596"/>
  <c r="R1482"/>
  <c r="K1481"/>
  <c r="R1481" s="1"/>
  <c r="Q688"/>
  <c r="O688"/>
  <c r="O763"/>
  <c r="Q763"/>
  <c r="M1664"/>
  <c r="K944"/>
  <c r="R944" s="1"/>
  <c r="R945"/>
  <c r="M1769"/>
  <c r="O122"/>
  <c r="O1057"/>
  <c r="K1596"/>
  <c r="R1597"/>
  <c r="K1681"/>
  <c r="R1682"/>
  <c r="O462"/>
  <c r="Q462"/>
  <c r="M1541"/>
  <c r="R779"/>
  <c r="K773"/>
  <c r="R773" s="1"/>
  <c r="O1390"/>
  <c r="Q1390"/>
  <c r="K1424"/>
  <c r="R1424" s="1"/>
  <c r="R1425"/>
  <c r="Q326"/>
  <c r="O326"/>
  <c r="M1487"/>
  <c r="Q1794"/>
  <c r="O1764"/>
  <c r="Q1764"/>
  <c r="N1763"/>
  <c r="M853"/>
  <c r="O107"/>
  <c r="Q107"/>
  <c r="K1794"/>
  <c r="R1794" s="1"/>
  <c r="R1795"/>
  <c r="M1366"/>
  <c r="O485"/>
  <c r="Q485"/>
  <c r="M541"/>
  <c r="O950"/>
  <c r="Q950"/>
  <c r="K1601"/>
  <c r="R1601" s="1"/>
  <c r="R1602"/>
  <c r="O1779"/>
  <c r="Q1779"/>
  <c r="N1778"/>
  <c r="O938"/>
  <c r="Q938"/>
  <c r="N937"/>
  <c r="K708"/>
  <c r="R708" s="1"/>
  <c r="R709"/>
  <c r="K1547"/>
  <c r="R1547" s="1"/>
  <c r="R1548"/>
  <c r="M937"/>
  <c r="Q770"/>
  <c r="O770"/>
  <c r="N769"/>
  <c r="O73"/>
  <c r="Q73"/>
  <c r="M311"/>
  <c r="Q959"/>
  <c r="N316"/>
  <c r="N1053"/>
  <c r="O1770"/>
  <c r="Q1770"/>
  <c r="N1769"/>
  <c r="K763"/>
  <c r="R763" s="1"/>
  <c r="R764"/>
  <c r="Q1591"/>
  <c r="O1591"/>
  <c r="R1542"/>
  <c r="K1541"/>
  <c r="R1541" s="1"/>
  <c r="R721"/>
  <c r="K717"/>
  <c r="Q204"/>
  <c r="M1763"/>
  <c r="K968"/>
  <c r="R968" s="1"/>
  <c r="R969"/>
  <c r="O1542"/>
  <c r="Q1542"/>
  <c r="N1541"/>
  <c r="M1053"/>
  <c r="O1054"/>
  <c r="R1409"/>
  <c r="K1408"/>
  <c r="R1408" s="1"/>
  <c r="R1041"/>
  <c r="K1040"/>
  <c r="M969"/>
  <c r="M28"/>
  <c r="M12" s="1"/>
  <c r="K1582"/>
  <c r="R1582" s="1"/>
  <c r="R1583"/>
  <c r="N1461"/>
  <c r="Q1462"/>
  <c r="O102"/>
  <c r="Q1343"/>
  <c r="N1342"/>
  <c r="O1343"/>
  <c r="N1419"/>
  <c r="O1420"/>
  <c r="Q1420"/>
  <c r="O208"/>
  <c r="Q208"/>
  <c r="R221"/>
  <c r="K220"/>
  <c r="R220" s="1"/>
  <c r="N1681"/>
  <c r="O1682"/>
  <c r="Q1682"/>
  <c r="R331"/>
  <c r="K330"/>
  <c r="R330" s="1"/>
  <c r="K198"/>
  <c r="R199"/>
  <c r="K985"/>
  <c r="R985" s="1"/>
  <c r="R986"/>
  <c r="Q312"/>
  <c r="N311"/>
  <c r="O312"/>
  <c r="O1714"/>
  <c r="N1638"/>
  <c r="O1642"/>
  <c r="M1717"/>
  <c r="O1573"/>
  <c r="O1602"/>
  <c r="M220"/>
  <c r="M1462"/>
  <c r="M557"/>
  <c r="O709"/>
  <c r="N708"/>
  <c r="Q709"/>
  <c r="O945"/>
  <c r="N944"/>
  <c r="Q945"/>
  <c r="M1318"/>
  <c r="O534"/>
  <c r="Q534"/>
  <c r="N528"/>
  <c r="O1505"/>
  <c r="Q1505"/>
  <c r="O1846"/>
  <c r="Q1846"/>
  <c r="Q1336"/>
  <c r="K1675"/>
  <c r="R1675" s="1"/>
  <c r="R1676"/>
  <c r="R1810"/>
  <c r="Q24"/>
  <c r="O24"/>
  <c r="O1582"/>
  <c r="M316"/>
  <c r="N1366"/>
  <c r="M773"/>
  <c r="K12" l="1"/>
  <c r="Q1852"/>
  <c r="N1851"/>
  <c r="O1852"/>
  <c r="K1809"/>
  <c r="R1809" s="1"/>
  <c r="R1295"/>
  <c r="K1294"/>
  <c r="R1294" s="1"/>
  <c r="O1820"/>
  <c r="Q1820"/>
  <c r="R13"/>
  <c r="Q1294"/>
  <c r="O1541"/>
  <c r="Q1541"/>
  <c r="Q330"/>
  <c r="O330"/>
  <c r="R1852"/>
  <c r="K1851"/>
  <c r="R1851" s="1"/>
  <c r="K315"/>
  <c r="R315" s="1"/>
  <c r="R316"/>
  <c r="O1826"/>
  <c r="Q1826"/>
  <c r="N1825"/>
  <c r="Q1681"/>
  <c r="N1680"/>
  <c r="O1681"/>
  <c r="K1039"/>
  <c r="R1039" s="1"/>
  <c r="R1040"/>
  <c r="R1681"/>
  <c r="K1680"/>
  <c r="R1680" s="1"/>
  <c r="O1664"/>
  <c r="Q1664"/>
  <c r="N1663"/>
  <c r="O693"/>
  <c r="Q693"/>
  <c r="O1425"/>
  <c r="Q1425"/>
  <c r="N1424"/>
  <c r="M1833"/>
  <c r="O1810"/>
  <c r="Q1810"/>
  <c r="N1809"/>
  <c r="Q1366"/>
  <c r="O1366"/>
  <c r="O944"/>
  <c r="Q944"/>
  <c r="O1763"/>
  <c r="Q1763"/>
  <c r="Q717"/>
  <c r="O717"/>
  <c r="N716"/>
  <c r="R1462"/>
  <c r="K1461"/>
  <c r="R1461" s="1"/>
  <c r="O557"/>
  <c r="N556"/>
  <c r="Q557"/>
  <c r="R1834"/>
  <c r="K1833"/>
  <c r="R1833" s="1"/>
  <c r="Q1547"/>
  <c r="O1547"/>
  <c r="M1341"/>
  <c r="M1663"/>
  <c r="O220"/>
  <c r="Q220"/>
  <c r="N197"/>
  <c r="N1439"/>
  <c r="Q1440"/>
  <c r="O1440"/>
  <c r="O1419"/>
  <c r="Q1419"/>
  <c r="M968"/>
  <c r="K716"/>
  <c r="R716" s="1"/>
  <c r="R717"/>
  <c r="Q1053"/>
  <c r="O1053"/>
  <c r="Q769"/>
  <c r="O769"/>
  <c r="O28"/>
  <c r="Q28"/>
  <c r="O1727"/>
  <c r="Q1727"/>
  <c r="N1726"/>
  <c r="K540"/>
  <c r="R540" s="1"/>
  <c r="R541"/>
  <c r="K1439"/>
  <c r="R1439" s="1"/>
  <c r="O316"/>
  <c r="Q316"/>
  <c r="N315"/>
  <c r="M1461"/>
  <c r="O1461" s="1"/>
  <c r="R198"/>
  <c r="K197"/>
  <c r="R197" s="1"/>
  <c r="O788"/>
  <c r="N787"/>
  <c r="Q788"/>
  <c r="R1342"/>
  <c r="K1341"/>
  <c r="R1341" s="1"/>
  <c r="Q933"/>
  <c r="O933"/>
  <c r="Q980"/>
  <c r="O980"/>
  <c r="R557"/>
  <c r="K556"/>
  <c r="R556" s="1"/>
  <c r="M556"/>
  <c r="M1768"/>
  <c r="M1595"/>
  <c r="M1825"/>
  <c r="N1408"/>
  <c r="O1409"/>
  <c r="Q1409"/>
  <c r="M1039"/>
  <c r="R802"/>
  <c r="K787"/>
  <c r="R787" s="1"/>
  <c r="M1317"/>
  <c r="M1486"/>
  <c r="R1487"/>
  <c r="K1486"/>
  <c r="R1486" s="1"/>
  <c r="O1288"/>
  <c r="Q773"/>
  <c r="O773"/>
  <c r="M1294"/>
  <c r="O1294" s="1"/>
  <c r="K1663"/>
  <c r="R1663" s="1"/>
  <c r="O1638"/>
  <c r="Q1638"/>
  <c r="Q1778"/>
  <c r="O969"/>
  <c r="N968"/>
  <c r="Q969"/>
  <c r="M985"/>
  <c r="Q853"/>
  <c r="O853"/>
  <c r="O541"/>
  <c r="N540"/>
  <c r="Q541"/>
  <c r="R1779"/>
  <c r="K1778"/>
  <c r="R1778" s="1"/>
  <c r="M787"/>
  <c r="O204"/>
  <c r="M1778"/>
  <c r="O1778" s="1"/>
  <c r="Q1342"/>
  <c r="N1341"/>
  <c r="O1342"/>
  <c r="N1039"/>
  <c r="O1040"/>
  <c r="Q1040"/>
  <c r="M1680"/>
  <c r="O12"/>
  <c r="Q12"/>
  <c r="O1769"/>
  <c r="Q1769"/>
  <c r="N1768"/>
  <c r="R1727"/>
  <c r="K1726"/>
  <c r="R1726" s="1"/>
  <c r="M1439"/>
  <c r="M197"/>
  <c r="O198"/>
  <c r="Q1834"/>
  <c r="N1833"/>
  <c r="O1834"/>
  <c r="O1313"/>
  <c r="Q1313"/>
  <c r="O311"/>
  <c r="Q311"/>
  <c r="M540"/>
  <c r="R12"/>
  <c r="O1487"/>
  <c r="Q1487"/>
  <c r="N1486"/>
  <c r="Q1022"/>
  <c r="O1022"/>
  <c r="M1408"/>
  <c r="O1596"/>
  <c r="Q1596"/>
  <c r="N1595"/>
  <c r="O1318"/>
  <c r="Q708"/>
  <c r="O708"/>
  <c r="Q1317"/>
  <c r="M1809"/>
  <c r="O1462"/>
  <c r="M315"/>
  <c r="O528"/>
  <c r="Q528"/>
  <c r="Q1461"/>
  <c r="O937"/>
  <c r="Q937"/>
  <c r="R1596"/>
  <c r="K1595"/>
  <c r="R1595" s="1"/>
  <c r="O750"/>
  <c r="Q750"/>
  <c r="N985"/>
  <c r="O986"/>
  <c r="Q986"/>
  <c r="O1481"/>
  <c r="O1717"/>
  <c r="Q1717"/>
  <c r="M1726"/>
  <c r="M716"/>
  <c r="O1851" l="1"/>
  <c r="Q1851"/>
  <c r="K6"/>
  <c r="M6"/>
  <c r="O1595"/>
  <c r="Q1595"/>
  <c r="O197"/>
  <c r="Q197"/>
  <c r="O1486"/>
  <c r="Q1486"/>
  <c r="O1439"/>
  <c r="Q1439"/>
  <c r="O556"/>
  <c r="Q556"/>
  <c r="O315"/>
  <c r="Q315"/>
  <c r="O1424"/>
  <c r="Q1424"/>
  <c r="N1856"/>
  <c r="M1856"/>
  <c r="Q968"/>
  <c r="O968"/>
  <c r="O1408"/>
  <c r="Q1408"/>
  <c r="O1341"/>
  <c r="Q1341"/>
  <c r="O1726"/>
  <c r="Q1726"/>
  <c r="Q985"/>
  <c r="O985"/>
  <c r="O1039"/>
  <c r="Q1039"/>
  <c r="Q1825"/>
  <c r="O1825"/>
  <c r="O1768"/>
  <c r="Q1768"/>
  <c r="Q716"/>
  <c r="O716"/>
  <c r="O1833"/>
  <c r="Q1833"/>
  <c r="O1809"/>
  <c r="Q1809"/>
  <c r="K1856"/>
  <c r="O1663"/>
  <c r="Q1663"/>
  <c r="O1680"/>
  <c r="Q1680"/>
  <c r="O1317"/>
  <c r="O540"/>
  <c r="Q540"/>
  <c r="O787"/>
  <c r="Q787"/>
  <c r="O1856" l="1"/>
  <c r="Q1856"/>
  <c r="N1859"/>
  <c r="M1859"/>
  <c r="K1859"/>
  <c r="R1856"/>
</calcChain>
</file>

<file path=xl/sharedStrings.xml><?xml version="1.0" encoding="utf-8"?>
<sst xmlns="http://schemas.openxmlformats.org/spreadsheetml/2006/main" count="5572" uniqueCount="1180">
  <si>
    <t>Наименование показателя</t>
  </si>
  <si>
    <t>Исполнено</t>
  </si>
  <si>
    <t>в рублях</t>
  </si>
  <si>
    <t xml:space="preserve">Министерство здравоохранения Республики Алтай </t>
  </si>
  <si>
    <t>Министерство культуры Республики Алтай</t>
  </si>
  <si>
    <t>Комитет ветеринарии с Госветинспекцией Республики Алтай</t>
  </si>
  <si>
    <t>Министерство сельского хозяйства Республики Алтай</t>
  </si>
  <si>
    <t>Министерство финансов Республики Алтай</t>
  </si>
  <si>
    <t>Министерство регионального развития Республики Алтай</t>
  </si>
  <si>
    <t>Государственная жилищная инспекция Республики Алтай</t>
  </si>
  <si>
    <t>Министерство экономического развития и инвестиций Республики Алтай</t>
  </si>
  <si>
    <t>Комитет по делам архивов Республики Алтай</t>
  </si>
  <si>
    <t>Министерство имущественных отношений Республики Алтай</t>
  </si>
  <si>
    <t>Контрольно-счетная палата Республики Алтай</t>
  </si>
  <si>
    <t>Комитет по тарифам Республики Алтай</t>
  </si>
  <si>
    <t>Избирательная комиссия Республики Алтай</t>
  </si>
  <si>
    <t>Государственное Собрание - Эл Курултай Республики Алтай</t>
  </si>
  <si>
    <t>Правительство Республики Алтай</t>
  </si>
  <si>
    <t>Инспекция Республики Алтай по надзору за техническим состоянием самоходных машин и других видов техники</t>
  </si>
  <si>
    <t>Комитет занятости населения Республики Алтай</t>
  </si>
  <si>
    <t>Министерство туризма и  предпринимательства Республики Алтай</t>
  </si>
  <si>
    <t>(тыс. рублей)</t>
  </si>
  <si>
    <t>Утверждено законом  на 2014 год</t>
  </si>
  <si>
    <t>Уточненный план</t>
  </si>
  <si>
    <t>Процент исполнения</t>
  </si>
  <si>
    <t>Раздел</t>
  </si>
  <si>
    <t>Подраздел</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</si>
  <si>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</si>
  <si>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</si>
  <si>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</si>
  <si>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</si>
  <si>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</si>
  <si>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</si>
  <si>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Прикладные научные исследования в области общегосударственных вопросов</t>
  </si>
  <si>
    <t>Другие общегосударственные вопросы</t>
  </si>
  <si>
    <t>Мобилизационная и вневойсковая подготовка</t>
  </si>
  <si>
    <t>Мобилизационная подготовка экономики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</si>
  <si>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</si>
  <si>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</si>
  <si>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</si>
  <si>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</si>
  <si>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</si>
  <si>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</si>
  <si>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</si>
  <si>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</si>
  <si>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</si>
  <si>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</si>
  <si>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</si>
  <si>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</si>
  <si>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</si>
  <si>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</si>
  <si>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</si>
  <si>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</si>
  <si>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</si>
  <si>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</si>
  <si>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</si>
  <si>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</si>
  <si>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</si>
  <si>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</si>
  <si>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</si>
  <si>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</si>
  <si>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Культура</t>
  </si>
  <si>
    <t>Другие вопросы в области культуры, кинематографии</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</si>
  <si>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</si>
  <si>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</si>
  <si>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</si>
  <si>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</si>
  <si>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</si>
  <si>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</si>
  <si>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</si>
  <si>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</si>
  <si>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</si>
  <si>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</si>
  <si>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</si>
  <si>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</si>
  <si>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t>
  </si>
  <si>
    <t>Массовый спорт</t>
  </si>
  <si>
    <t>Спорт высших достижений</t>
  </si>
  <si>
    <t>Другие вопросы в области физической культуры и спорта</t>
  </si>
  <si>
    <t>Периодическая печать и издательства</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</si>
  <si>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</si>
  <si>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</si>
  <si>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</si>
  <si>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</si>
  <si>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</si>
  <si>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Исполнение ведомственной структуры расходов республиканского бюджета Республики Алтай за 2014 год</t>
  </si>
  <si>
    <t>(тысячи рублей)</t>
  </si>
  <si>
    <t>в тысячах</t>
  </si>
  <si>
    <t>Коды бюджетной классификации</t>
  </si>
  <si>
    <t>Утверждено законом  на 2014 год (первон)</t>
  </si>
  <si>
    <t>Утверждено законом № 98-РЗ от 26.12.14 на 2014 год (послед)</t>
  </si>
  <si>
    <t>Ведомства</t>
  </si>
  <si>
    <t xml:space="preserve">Целевая статья </t>
  </si>
  <si>
    <t>Вид расхода</t>
  </si>
  <si>
    <t/>
  </si>
  <si>
    <t>Образование</t>
  </si>
  <si>
    <t>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организациях, подведомственных Министерству здравоохранения Республики Алтай,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</si>
  <si>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0527001</t>
  </si>
  <si>
    <t>Пособия, компенсации и иные социальные выплаты гражданам, кроме публичных нормативных обязательств</t>
  </si>
  <si>
    <t>321</t>
  </si>
  <si>
    <t>Социальная поддержка детей-сирот,  и детей, оставшихся без попечения родителей, а так же лиц из их числа, обучающихся в образовательных организациях, подведомственных Министерству здравоохранения Республики Алтай,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</si>
  <si>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0527061</t>
  </si>
  <si>
    <t>Пособия, компенсации, меры социальной поддержки по публичным нормативным обязательствам</t>
  </si>
  <si>
    <t>313</t>
  </si>
  <si>
    <t>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в рамках подпрограммы "Развитие профессионального образования" государственной программы Республики Алтай "Развитие образования"</t>
  </si>
  <si>
    <t>0733893</t>
  </si>
  <si>
    <t>Субсидии бюджетным учреждениям на иные цели</t>
  </si>
  <si>
    <t>612</t>
  </si>
  <si>
    <t>Развитие системы среднего профессионального образования, в части подготовки медицинских кадров в рамках подпрограммы «Развитие профессионального образования» государственной программы Республики Алтай «Развитие образования»</t>
  </si>
  <si>
    <t>0734000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</si>
  <si>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</si>
  <si>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</si>
  <si>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Повышение квалификации медицинских кадров, устранение дефицита медицинских кадров и социальная поддержка медицинских работников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</si>
  <si>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101Б000</t>
  </si>
  <si>
    <t>Прочая закупка товаров, работ и услуг для обеспечения государственных (муниципальных) нужд</t>
  </si>
  <si>
    <t>244</t>
  </si>
  <si>
    <t>Здравоохранение</t>
  </si>
  <si>
    <t>Формирование безбарьерной среды для инвалидов и других маломобильных групп населения в сфере здравоохранения в рамках подпрограммы «Доступная среда» государственной программы Республики Алтай «Обеспечение социальной защищенности и занятости населения»</t>
  </si>
  <si>
    <t>0554000</t>
  </si>
  <si>
    <t>Мероприятия государственной программы Российской Федерации «Доступная среда» на 2011-2015 годы в рамках подпрограммы «Доступная среда» государственной программы Республики Алтай «Обеспечение социальной защищенности и занятости населения»</t>
  </si>
  <si>
    <t>0555027</t>
  </si>
  <si>
    <t>Специализированное лечение  за пределами Республики Алтай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</si>
  <si>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1011001</t>
  </si>
  <si>
    <t>Оказание высокотехнологичных видов медицинской  помощи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</si>
  <si>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1011002</t>
  </si>
  <si>
    <t>Долечивание работающих граждан после стационарного лечения в санаторно-курортных учреждениях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</si>
  <si>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1011003</t>
  </si>
  <si>
    <t>Предоставление медицинских услуг паллиативной помощи на базе государственных  учреждений здравоохранения Республики Алтай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</si>
  <si>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1011004</t>
  </si>
  <si>
    <t>Предоставление медицинских услуг специализированной помощи на базе БУЗ РА «Психиатрическая больница»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</si>
  <si>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1011005</t>
  </si>
  <si>
    <t>Предоставление медицинских услуг специализированной помощи на базе БУЗ РА "Противотуберкулезный диспансер"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</si>
  <si>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1011006</t>
  </si>
  <si>
    <t>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за счет средств республиканского бюджета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</si>
  <si>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1011053</t>
  </si>
  <si>
    <t>Мероприятия, направленные на проведение пренатальной (дородовой) диагностики нарушений развития ребенка за счет средств республиканского бюджета Республики Алтай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</si>
  <si>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1011079</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</si>
  <si>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</si>
  <si>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1015072</t>
  </si>
  <si>
    <t>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</si>
  <si>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1015073</t>
  </si>
  <si>
    <t>Финансовое обеспечение мероприятий, направленных на проведение пренатальной (дородовой) диагностики нарушений развития ребенка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</si>
  <si>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1015079</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</si>
  <si>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</si>
  <si>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1015133</t>
  </si>
  <si>
    <t>Закупки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</si>
  <si>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1015174</t>
  </si>
  <si>
    <t>Мероприятия, направленные на укрепление материально-технической базы медицинских учреждений в рамках подпрограммы «Модернизация и развитие системы здравоохранения»  государственной программы Республики Алтай «Развитие здравоохранения»</t>
  </si>
  <si>
    <t>1021000</t>
  </si>
  <si>
    <t>Обеспечение закупок диагностических средств для выявления и мониторинга лечения лиц, инфицированных ВИЧ и гепатитом В и С за счет средств республиканского бюджета Республики Алтай  в рамках подпрограммы "Модернизация и развитие системы здравоохранения"  государственной программы Республики Алтай "Развитие здравоохранения"</t>
  </si>
  <si>
    <t>1021082</t>
  </si>
  <si>
    <t>Реализация отдельных мероприятий государственной программы Российской Федерации  «Развитие здравоохранения»  в рамках подпрограммы «Модернизация и развитие системы здравоохранения»  государственной программы Республики Алтай «Развитие здравоохранения»</t>
  </si>
  <si>
    <t>1025382</t>
  </si>
  <si>
    <t>Капитальные вложения в объекты государственной собственности здравоохранения в рамках подпрограммы "Модернизация и развитие системы здравоохранения"  государственной программы Республики Алтай "Развитие здравоохранения"</t>
  </si>
  <si>
    <t>10270П0</t>
  </si>
  <si>
    <t>Бюджетные инвестиции на приобретение объектов недвижимого имущества в государственную (муниципальную) собственность</t>
  </si>
  <si>
    <t>412</t>
  </si>
  <si>
    <t>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t>
  </si>
  <si>
    <t>9901100</t>
  </si>
  <si>
    <t>Средства резервного фонда Правительства Российской Федерации по предупреждению и ликвидации чрезвычайных ситуаций и последствий стихийных бедствий</t>
  </si>
  <si>
    <t>9905104</t>
  </si>
  <si>
    <t>Обеспечение отдельных категорий граждан лекарственными препаратами  и изделиями  медицинского назначения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</si>
  <si>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1012000</t>
  </si>
  <si>
    <t>Приобретение товаров, работ, услуг в пользу граждан в целях их социального обеспечения</t>
  </si>
  <si>
    <t>323</t>
  </si>
  <si>
    <t>Мероприятия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и(или) тканей за счет средств республиканского бюджета Республики Алтай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</si>
  <si>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1012133</t>
  </si>
  <si>
    <t>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</si>
  <si>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1013093</t>
  </si>
  <si>
    <t>Организация обеспечения лиц,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лиц после трансплантации органов и (или) тканей лекарственными препаратами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</si>
  <si>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1015113</t>
  </si>
  <si>
    <t>Реализация отдельных полномочий в области лекарственного обеспечения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</si>
  <si>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1015161</t>
  </si>
  <si>
    <t>Реализация мероприятий по профилактике ВИЧ-инфекции и  гепатитов В и С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</si>
  <si>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1015179</t>
  </si>
  <si>
    <t>Субсидии автономным учреждениям на иные цели</t>
  </si>
  <si>
    <t>622</t>
  </si>
  <si>
    <t>Предоставление медицинских услуг специализированной помощи на базе БУЗ РА «Центр медицины катастроф»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</si>
  <si>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1011012</t>
  </si>
  <si>
    <t>Предоставление медицинских услуг специализированной помощи на базе БУЗ РА «Детская туберкулезная больница»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</si>
  <si>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1011011</t>
  </si>
  <si>
    <t>Мероприятия за счет Резервного фонда Президента Российской Федерации в рамках подпрограммы «Модернизация и развитие системы здравоохранения»  государственной программы Республики Алтай «Развитие здравоохранения»</t>
  </si>
  <si>
    <t>1025172</t>
  </si>
  <si>
    <t>Предоставление медицинских услуг специализированной помощи на базе БУЗ РА «Станция переливания крови»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</si>
  <si>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1011009</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</si>
  <si>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 в рамках  государственной программы Республики Алтай «Развитие здравоохранения»</t>
  </si>
  <si>
    <t>10059Б0</t>
  </si>
  <si>
    <t>Фонд оплаты труда государственных (муниципальных) органов и взносы по обязательному социальному страхованию</t>
  </si>
  <si>
    <t>121</t>
  </si>
  <si>
    <t>Иные выплаты персоналу государственных (муниципальных) органов, за исключением фонда оплаты труда</t>
  </si>
  <si>
    <t>122</t>
  </si>
  <si>
    <t>Закупка товаров, работ, услуг в сфере информационно-коммуникационных технологий</t>
  </si>
  <si>
    <t>242</t>
  </si>
  <si>
    <t>Материально-техническое обеспечение Министерства здравоохранения Республики Алтай в рамках  государственной программы Республики Алтай «Развитие здравоохранения»</t>
  </si>
  <si>
    <t>100Л901</t>
  </si>
  <si>
    <t>Уплата налога на имущество организаций и земельного налога</t>
  </si>
  <si>
    <t>851</t>
  </si>
  <si>
    <t>Уплата прочих налогов, сборов и иных платежей</t>
  </si>
  <si>
    <t>852</t>
  </si>
  <si>
    <t>Централизованное обслуживание Министерства здравоохранения и подведомственных ему государственных учреждений Республики Алтай в рамках  государственной программы Республики Алтай «Развитие здравоохранения»</t>
  </si>
  <si>
    <t>100Ц901</t>
  </si>
  <si>
    <t>Фонд оплаты труда казенных учреждений и взносы по обязательному социальному страхованию</t>
  </si>
  <si>
    <t>111</t>
  </si>
  <si>
    <t>Иные выплаты персоналу казенных учреждений, за исключением фонда оплаты труда</t>
  </si>
  <si>
    <t>112</t>
  </si>
  <si>
    <t>Предоставление медицинских услуг специализированной помощи на базе БУЗ РА «Специализированный Дом ребенка для детей с органическим поражением центральной нервной системы с нарушением психики»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</si>
  <si>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1011007</t>
  </si>
  <si>
    <t>Предоставление медицинских услуг специализированной помощи на базе БУЗ РА «Бюро судебно-медицинской экспертизы»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</si>
  <si>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1011008</t>
  </si>
  <si>
    <t>Совершенствование организации медицинской помощи на базе АУ РА «Центр лечебного питания»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</si>
  <si>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1011013</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</si>
  <si>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</si>
  <si>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</si>
  <si>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установленной базовой программой государственного медицинского  страхования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</si>
  <si>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1011505</t>
  </si>
  <si>
    <t>Межбюджетные трансферты бюджетам территориальных фондов обязательного медицинского страхования</t>
  </si>
  <si>
    <t>580</t>
  </si>
  <si>
    <t>Предупреждение и борьба с социально значимым заболеванием (сахарный диабет)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</si>
  <si>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1014001</t>
  </si>
  <si>
    <t>Предупреждение и борьба с социально значимым заболеванием (туберкулез)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</si>
  <si>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1014002</t>
  </si>
  <si>
    <t>Вакцинопрофилактика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</si>
  <si>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1014003</t>
  </si>
  <si>
    <t>Неотложные меры по предупреждению распространения в Республике Алтай заболевания, вызываемого вирусом иммунодефицита человека (Анти-ВИЧ/СПИД)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</si>
  <si>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1014004</t>
  </si>
  <si>
    <t>Неотложные меры по совершенствованию онкологической помощи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</si>
  <si>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1014005</t>
  </si>
  <si>
    <t>Неотложные меры по совершенствованию психиатрической помощи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</si>
  <si>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1014006</t>
  </si>
  <si>
    <t>Предупреждение дальнейшего распространения заболеваний, передающихся преимущественно половым путем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</si>
  <si>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1014007</t>
  </si>
  <si>
    <t>Предупреждение и борьба с социально значимым заболеванием (вирусные гепатиты)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</si>
  <si>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1014008</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</si>
  <si>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</si>
  <si>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1015078</t>
  </si>
  <si>
    <t>Страховые взносы на обязательное медицинское страхование неработающего населения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</si>
  <si>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1016501</t>
  </si>
  <si>
    <t>Межбюджетные трансферты бюджету Федерального фонда обязательного медицинского страхования</t>
  </si>
  <si>
    <t>560</t>
  </si>
  <si>
    <t>Совершенствование организации медицинской помощи на базе БУЗ РА «Медицинский информационно-аналитический центр»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</si>
  <si>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1017001</t>
  </si>
  <si>
    <t>Совершенствование организации медицинской помощи на базе АУ РА «Автобаза «Медавтотранс»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</si>
  <si>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1017002</t>
  </si>
  <si>
    <t>Комплексные меры по противодействию незаконному обороту и потреблению наркотических средств, психотропных веществ и их прекурсоров в Республике Алтай в сфере здравоохранения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</si>
  <si>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1019001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</si>
  <si>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</si>
  <si>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</si>
  <si>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Внедрение современных информационных систем в здравоохранении в рамках подпрограммы «Модернизация и развитие системы здравоохранения»  государственной программы Республики Алтай «Развитие здравоохранения»</t>
  </si>
  <si>
    <t>1022000</t>
  </si>
  <si>
    <t>Оснащение автомобильным транспортом медицинских организаций государственной системы здравоохранения Республики Алтай в рамках подпрограммы «Модернизация и развитие системы здравоохранения»  государственной программы Республики Алтай «Развитие здравоохранения»</t>
  </si>
  <si>
    <t>1024000</t>
  </si>
  <si>
    <t>Мероприятия, направленные на совершенствование организации медицинской помощи пострадавшим при дорожно-транспортных происшествиях в рамках подпрограммы «Модернизация и развитие системы здравоохранения»  государственной программы Республики Алтай «Развитие здравоохранения»</t>
  </si>
  <si>
    <t>1025074</t>
  </si>
  <si>
    <t>Резервный фонд Правительства Республики Алтай по предупреждению и ликвидации чрезвычайных ситуаций и последствий стихийных бедствий</t>
  </si>
  <si>
    <t>99000Ш1</t>
  </si>
  <si>
    <t>Единовременные выплаты медицинским работникам согласно  Порядку, утвержденному Постановлением Правительства Республики Алтай от 15 сентября 2014 года №266 в рамках непрограмных расходов органов государственной власти Республики Алтай</t>
  </si>
  <si>
    <t>9905136</t>
  </si>
  <si>
    <t>Иные выплаты населению</t>
  </si>
  <si>
    <t>360</t>
  </si>
  <si>
    <t>Реализация иных мероприятий в рамках непрограммных  расходов  органов  государственной  власти Республики Алтай</t>
  </si>
  <si>
    <t>9909000</t>
  </si>
  <si>
    <t>Единовременные выплаты медицинским работникам согласно  Порядку, утвержденному Постановлением Правительства Республики Алтай от 15 сентября 2014 года №266 за счет средств республиканского бюджета   в рамках непрограмных расходов органов государственной власти Республики Алтай</t>
  </si>
  <si>
    <t>9909001</t>
  </si>
  <si>
    <t>Общегосударственные вопросы</t>
  </si>
  <si>
    <t>Общественная палата Республики Алтай в рамках подпрограммы «Сохранение и развитие этнокультурного наследия народов Республики Алтай»  государственной программы Республики Алтай  «Развитие культуры»</t>
  </si>
  <si>
    <t>0844001</t>
  </si>
  <si>
    <t>Реализация мероприятий федеральной целевой программы "Культура России (2012-2018 годы)" в рамках подпрограммы "Культурно-досуговая деятельность" государственной программы Республики Алтай "Развитие культуры"</t>
  </si>
  <si>
    <t>0825014</t>
  </si>
  <si>
    <t>Субсидии, за исключением субсидий на софинансирование капитальных вложений в объекты государственной (муниципальной) собственности</t>
  </si>
  <si>
    <t>521</t>
  </si>
  <si>
    <t>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организациях, подведомственных Министерству культуры Республики Алтай,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</si>
  <si>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0528001</t>
  </si>
  <si>
    <t>Социальная поддержка детей-сирот,  и детей, оставшихся без попечения родителей, а так же лиц из их числа, обучающихся в образовательных организациях, подведомственных Министерству культуры Республики Алтай,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</si>
  <si>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0528061</t>
  </si>
  <si>
    <t>Повышение уровня и качества профессионального образования в сфере культуры в рамках подпрограммы «Развитие профессионального образования» государственной программы Республики Алтай «Развитие образования»</t>
  </si>
  <si>
    <t>0732000</t>
  </si>
  <si>
    <t>Мероприятия в рамках проведения в Республике Алтай Года культуры  в рамках подпрограммы «Культурно-досуговая деятельность» государственной программы Республики Алтай  «Развитие культуры»</t>
  </si>
  <si>
    <t>0821004</t>
  </si>
  <si>
    <t>Государственная поддержка (грант) комплексного развития региональных и муниципальных учреждений культуры, в рамках подпрограммы "Культурно-досуговая деятельность" государственной программы Республики Алтай "Развитие культуры"</t>
  </si>
  <si>
    <t>0825190</t>
  </si>
  <si>
    <t>КУЛЬТУРА, КИНЕМАТОГРАФИЯ</t>
  </si>
  <si>
    <t>Формирование безбарьерной среды для инвалидов и других маломобильных групп населения в сфере культуры Республики Алтай в рамках подпрограммы "Доступная среда" государственной программы Республики Алтай "Обеспечение социальной защищенности и занятости населения"</t>
  </si>
  <si>
    <t>0556000</t>
  </si>
  <si>
    <t>Повышение уровня и качества предоставления библиотечных услуг в рамках подпрограммы «Библиотечное и архивное дело» государственной программы «Развитие культуры»</t>
  </si>
  <si>
    <t>0811000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</si>
  <si>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"Библиотечное и архивное дело" государственной программы Республики Алтай "Развитие культуры"</t>
  </si>
  <si>
    <t>0815146</t>
  </si>
  <si>
    <t>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 в рамках подпрограммы «Культурно-досуговая деятельность» государственной программы Республики Алтай  «Развитие культуры»</t>
  </si>
  <si>
    <t>0821001</t>
  </si>
  <si>
    <t>Предоставление культурно-досуговых услуг в области театрального, художественного и музыкального искусства в рамках подпрограммы «Культурно-досуговая деятельность» государственной программы Республики Алтай  «Развитие культуры»</t>
  </si>
  <si>
    <t>0821002</t>
  </si>
  <si>
    <t>Методическое сопровождение и организация проведения культурно-досуговых мероприятий регионального значения в рамках подпрограммы «Культурно-досуговая деятельность» государственной программы Республики Алтай  «Развитие культуры»</t>
  </si>
  <si>
    <t>0821003</t>
  </si>
  <si>
    <t>Премии Правительства Республики Алтай в области культуры и искусства в рамках подпрограммы «Культурно-досуговая деятельность» государственной программы Республики Алтай  «Развитие культуры»</t>
  </si>
  <si>
    <t>0821067</t>
  </si>
  <si>
    <t>Публичные нормативные выплаты гражданам несоциального характера</t>
  </si>
  <si>
    <t>330</t>
  </si>
  <si>
    <t>Государственные премии имени Г.И. Чорос-Гуркина в области литературы и искусства в рамках подпрограммы «Культурно-досуговая деятельность» государственной программы Республики Алтай  «Развитие культуры»</t>
  </si>
  <si>
    <t>0821069</t>
  </si>
  <si>
    <t>Субсидии на поддержку и развитие сферы культуры, в рамках подпрограммы "Культурно-досуговая деятельность" государственной программы Республики Алтай "Развитие культуры"</t>
  </si>
  <si>
    <t>0821510</t>
  </si>
  <si>
    <t>Субсидии на повышения оплаты труда работников муниципальных учреждений культуры в Республике Алтай в рамках подпрограммы «Культурно-досуговая деятельность» государственной программы Республики Алтай «Развитие культуры»</t>
  </si>
  <si>
    <t>0821599</t>
  </si>
  <si>
    <t>Поддержка юных талантов в рамках подпрограммы «Культурно-досуговая деятельность» государственной программы Республики Алтай  «Развитие культуры»</t>
  </si>
  <si>
    <t>0822000</t>
  </si>
  <si>
    <t xml:space="preserve">Привелечение детей к участию в творческих мероприятиях, в рамках подпрограммы "Культурно-досуговая деятельность" государственной программы Республики Алтай "Развитие культуры" </t>
  </si>
  <si>
    <t>0822001</t>
  </si>
  <si>
    <t>Премии и гранты</t>
  </si>
  <si>
    <t>350</t>
  </si>
  <si>
    <t>Премии Главы Республики Алтай, Председателя Правительства Республики Алтай для одаренных детей и талантливой молодежи Республики Алтай за достижения в области культуры и искусства, в рамках подпрограммы "Культурно-досуговая деятельность" государственной программы Республики Алтай "Развитие культуры</t>
  </si>
  <si>
    <t>0822091</t>
  </si>
  <si>
    <t>Иные межбюджетные трансферты на государственную поддержку муниципальных учреждений культуры в рамках подпрограммы "Культурно-досуговая деятельность" государственной программы Республики Алтай "Развитие культуры"</t>
  </si>
  <si>
    <t>0825147</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</si>
  <si>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"Культурно-досуговая деятельность" государственной программы Республики Алтай "Развитие культуры"</t>
  </si>
  <si>
    <t>0825148</t>
  </si>
  <si>
    <t>Мероприятия за счет резервного фонда Президента Российской Федерации, в рамках подпрограммы "Культурно-досуговая деятельность" государственной программы Республики Алтай "Развитие культуры"</t>
  </si>
  <si>
    <t>0825172</t>
  </si>
  <si>
    <t>Государственная поддержка (грант) реализации лучших событийных региональных и межрегиональных проектов в рамках развития культурно-познавательного туризма, в рамках подпрограммы "Культурно-досуговая деятельность" государственной программы Республики Алтай "Развитие культуры"</t>
  </si>
  <si>
    <t>0825192</t>
  </si>
  <si>
    <t>Сохранение национального культурного наследия Республики Алтай в рамках подпрограммы «Государственная охрана, сохранение и популяризация историко-культурного наследия» государственной программы «Развитие культуры»</t>
  </si>
  <si>
    <t>0831000</t>
  </si>
  <si>
    <t>Премии Правительства Республики Алтай за достижения в области театрального искусства подпрограмма «Государственная охрана, сохранение и популяризация историко-культурного наследия» государственной программы Республики Алтай  «Развитие культуры»</t>
  </si>
  <si>
    <t>0832001</t>
  </si>
  <si>
    <t>ремии Главы Республики Алтай, Председателя Правительства Республики Алтай им. А.Г. Калкина за достижения в области народного творчества подпрограмма «Государственная охрана, сохранение и популяризация историко-культурного наследия» государственной программы Республики Алтай  «Развитие культуры»</t>
  </si>
  <si>
    <t>0832068</t>
  </si>
  <si>
    <t>Осуществление переданных органам государственной власти субъектов Российской Федерации в соответствии с пунктом 1 статьи 9.1. Федерального закона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в рамках подпрограммы «Государственная охрана, сохранение и популяризация историко-культурного наследия» государственной программы Республики Алтай  «Развитие культуры»</t>
  </si>
  <si>
    <t>0835950</t>
  </si>
  <si>
    <t>Сохранение и развитие народных художественных промыслов в Республике Алтай в рамках подпрограммы «Сохранение и развитие этнокультурного наследия народов Республики Алтай»  государственной программы Республики Алтай  «Развитие культуры»</t>
  </si>
  <si>
    <t>0842000</t>
  </si>
  <si>
    <t>Субсидии на сохранение и развитие культурных традиций коренных малочисленных народов Республики Алтай в рамках подпрограммы "Реализация государственной социально-экономической политики" государственной программы Республики Алтай "Экономическая политика"</t>
  </si>
  <si>
    <t>1234500</t>
  </si>
  <si>
    <t>Резервный фонд Правительства Республики Алтай</t>
  </si>
  <si>
    <t>99000Ш2</t>
  </si>
  <si>
    <t>Материально-техническое обеспечение Министерства  культуры Республики Алтай в рамках государственной программы Республики Алтай «Развитие культуры»</t>
  </si>
  <si>
    <t>080Л902</t>
  </si>
  <si>
    <t>Создание условий для построения гражданского общества, вовлечения общественности в реализацию государственной политики в социальной сфере, организации взаимодействия органов государственной власти с общественными объединениями, сохранения межнационального и межконфессионального мира в Республике Алтай в рамках подпрограммы «Сохранение и развитие этнокультурного наследия народов Республики Алтай»  государственной программы Республики Алтай  «Развитие культуры»</t>
  </si>
  <si>
    <t>0844002</t>
  </si>
  <si>
    <t>Субсидии некоммерческим организациям (за исключением государственных (муниципальных) учреждений)</t>
  </si>
  <si>
    <t>630</t>
  </si>
  <si>
    <t>Комплексные меры по противодействию незаконному обороту и потреблению наркотических средств, психотропных веществ и их прекурсоров в Республике Алтай в сфере культуры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</si>
  <si>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1019002</t>
  </si>
  <si>
    <t>Средства массовой информации</t>
  </si>
  <si>
    <t>Министерство образования, науки и молодежной политики Республики Алтай</t>
  </si>
  <si>
    <t>Поддержка научно-исследовательских проектов в Республике Алтай в рамках подпрограммы «Развитие науки в Республике Алтай» государственной программы Республики Алтай «Развитие образования»</t>
  </si>
  <si>
    <t>0761000</t>
  </si>
  <si>
    <t>Научно-исследовательские и опытно-конструкторские работы</t>
  </si>
  <si>
    <t>241</t>
  </si>
  <si>
    <t>Этнокультурное наследие народов Республики Алтай в рамках подпрограммы «Развитие науки в Республике Алтай» государственной программы Республики Алтай «Развитие образования»</t>
  </si>
  <si>
    <t>0762000</t>
  </si>
  <si>
    <t>Развитие алтайского языка в рамках подпрограммы «Сохранение и развитие этнокультурного наследия народов Республики Алтай» государственной программы Республики Алтай  «Развитие культуры»</t>
  </si>
  <si>
    <t>0841000</t>
  </si>
  <si>
    <t>Укрепление материально-технической базы дошкольных образовательных организаций в рамках подпрограммы «Развитие дошкольного образования» государственной программы Республики Алтай «Развитие образования»</t>
  </si>
  <si>
    <t>0711001</t>
  </si>
  <si>
    <t>Субсидии на модернизацию системы дошкольного образования в части капитального ремонта зданий и материально-технического обеспечения дошкольных образовательных организаций в рамках подпрограммы «Развитие дошкольного образования» государственной программы Республики Алтай «Развитие образования»</t>
  </si>
  <si>
    <t>0711501</t>
  </si>
  <si>
    <t>Субсидии на модернизацию системы дошкольного образования в части софинансирования расходов местных бюджетов на дошкольное образование  в рамках подпрограммы «Развитие дошкольного образования» государственной программы Республики Алтай «Развитие образования»</t>
  </si>
  <si>
    <t>0711502</t>
  </si>
  <si>
    <t>Субсидии на софинансирование капитальных вложений в объекты муниципальной собственности в рамках модернизации системы дошкольного образования в рамках подпрограммы «Развитие дошкольного образования» государственной программы Республики Алтай «Развитие образования»</t>
  </si>
  <si>
    <t>07115П0</t>
  </si>
  <si>
    <t>Субсидии на софинансирование капитальных вложений в объекты государственной (муниципальной) собственности</t>
  </si>
  <si>
    <t>522</t>
  </si>
  <si>
    <t>Модернизация региональных систем дошкольного образования в рамках подпрограммы «Развитие дошкольного образования» государственной программы Республики Алтай «Развитие образования»</t>
  </si>
  <si>
    <t>0715059</t>
  </si>
  <si>
    <t>Комплексные меры по профилактике правонарушений и повышению безопасности дорожного движения в образовательных организациях Республики Алтай,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</si>
  <si>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0228000</t>
  </si>
  <si>
    <t>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организациях, подведомственных Министерству образования, науки и молодежной политики Республики Алтай,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</si>
  <si>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0529001</t>
  </si>
  <si>
    <t>Социальная поддержка детей-сирот, и детей, оставшихся без попечения родителей, а так же лиц из их числа, обучающихся в образовательных организациях, подведомственных Министерству образования, науки и молодежной политики Республики Алтай,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</si>
  <si>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0529061</t>
  </si>
  <si>
    <t>Формирование безбарьерной среды для инвалидов и других маломобильных групп населения в сфере образования, науки и молодежной политики Республики Алтай, в рамках подпрограммы "Доступная среда" государственной программы Республики Алтай "Обеспечение социальной защищенности и занятости населения"</t>
  </si>
  <si>
    <t>0552000</t>
  </si>
  <si>
    <t>Приобретение оборудования для базовых организаций, реализующих образовательные программы общего образования, обеспечивающих совместное обучение детей-инвалидов и лиц, не имеющих нарушений развития, в рамках подпрограммы "Доступная среда" государственной программы Республики Алтай "Обеспечение социальной защищенности и занятости населения"</t>
  </si>
  <si>
    <t>0552001</t>
  </si>
  <si>
    <t>Обучение детей-инвалидов в специализированных общеобразовательных организациях за пределами Республики Алтай, в рамках подпрограммы "Доступная среда" государственной программы Республики Алтай "Обеспечение социальной защищенности и занятости населения"</t>
  </si>
  <si>
    <t>0552002</t>
  </si>
  <si>
    <t>Организация предоставления дистанционного образования для детей-инвалидов, в рамках подпрограммы "Доступная среда" государственной программы Республики Алтай "Обеспечение социальной защищенности и занятости населения"</t>
  </si>
  <si>
    <t>0552003</t>
  </si>
  <si>
    <t>Оборудование объектов сферы образования, науки и молодежной политики Республики Алтай  средствами обеспечения доступности для лиц с ограниченными возможностями здоровья, в рамках подпрограммы "Доступная среда" государственной программы Республики Алтай "Обеспечение социальной защищенности и занятости населения"</t>
  </si>
  <si>
    <t>0552004</t>
  </si>
  <si>
    <t>Предоставление государственных услуг в государственных общеобразовательных организациях Республики Алтай в рамках подпрограммы «Развитие общего образования» государственной программы Республики Алтай «Развитие образования»</t>
  </si>
  <si>
    <t>0721001</t>
  </si>
  <si>
    <t>Обеспечение доступа к сети Интернет в образовательных организациях Республики Алтай в рамках подпрограммы «Развитие общего образования» государственной программы Республики Алтай «Развитие образования»</t>
  </si>
  <si>
    <t>0721002</t>
  </si>
  <si>
    <t>Мероприятия в области образования в рамках подпрограммы «Развитие общего образования» государственной программы Республики Алтай «Развитие образования»</t>
  </si>
  <si>
    <t>0721003</t>
  </si>
  <si>
    <t>Премии и поощрения для талантливой молодежи Республики Алтай и обучающихся в рамках подпрограммы "Развитие общего образования" государственной программы Республики Алтай "Развитие образования"</t>
  </si>
  <si>
    <t>0721004</t>
  </si>
  <si>
    <t>Выплата поощрения лучшим учителям республиканских общеобразовательных организаций в рамках подпрограммы «Развитие общего образования» государственной программы Республики Алтай «Развитие образования»</t>
  </si>
  <si>
    <t>0721005</t>
  </si>
  <si>
    <t>Создание в общеобразовательных организациях расположенных в сельской местности условий для занятия физической культурой и спортом, в рамках подпрограммы "Развитие общего образования" государственной программы Республики Алтай "Развитие образования"</t>
  </si>
  <si>
    <t>0721006</t>
  </si>
  <si>
    <t>Субсидии на софинансирование расходов местных бюджетов в части капитального ремонта зданий и материально - технического обеспечения образовательных организаций, в рамках подпрограммы "Развитие общего образования" государственной программы Республики Алтай "Развитие образования"</t>
  </si>
  <si>
    <t>0721501</t>
  </si>
  <si>
    <t>Субсидии на обеспечение доступа к сети Интернет в образовательных организациях Республики Алтай в рамках подпрограммы «Развитие общего образования» государственной программы Республики Алтай «Развитие образования»</t>
  </si>
  <si>
    <t>0721502</t>
  </si>
  <si>
    <t>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общего образования» государственной программы Республики Алтай «Развитие образования»</t>
  </si>
  <si>
    <t>0721506</t>
  </si>
  <si>
    <t>Субвенции</t>
  </si>
  <si>
    <t>530</t>
  </si>
  <si>
    <t>Субсидии на обеспечение питанием учащихся из малообеспеченных семей в рамках подпрограммы «Развитие общего образования» государственной программы Республики Алтай «Развитие образования»</t>
  </si>
  <si>
    <t>0721507</t>
  </si>
  <si>
    <t>Субсидии на выплату ежемесячной надбавки к заработной плате педагогическим работникам, отнесенным к категории молодых специалистов, в рамках подпрограммы «Развитие общего образования» государственной программы Республики Алтай «Развитие образования»</t>
  </si>
  <si>
    <t>0721508</t>
  </si>
  <si>
    <t>Субсидии на выплату заработной платы прочему персоналу общеобразовательных организаций в рамках подпрограммы «Развитие общего образования» государственной программы Республики Алтай «Развитие образования»</t>
  </si>
  <si>
    <t>0721509</t>
  </si>
  <si>
    <t>Субсидии на 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общего образования" государственной программы Республики Алтай "Развитие образования"</t>
  </si>
  <si>
    <t>0721556</t>
  </si>
  <si>
    <t>Поощрение лучших учителей,  в рамках подпрограммы "Развитие общего образования" государственной программы Республики Алтай "Развитие образования"</t>
  </si>
  <si>
    <t>0725088</t>
  </si>
  <si>
    <t>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общего образования" государственной программы Республики Алтай "Развитие образования"</t>
  </si>
  <si>
    <t>0725097</t>
  </si>
  <si>
    <t>Мероприятия за счет резервного фонда Президента Российской Федерации, в рамках подпрограммы "Развитие общего образования" государственной программы Республики Алтай "Развитие образования"</t>
  </si>
  <si>
    <t>0725172</t>
  </si>
  <si>
    <t>Модернизация региональных систем общего образования  в рамках подпрограммы "Развитие общего образования" государственной программы Республики Алтай "Развитие образования"</t>
  </si>
  <si>
    <t>0725801</t>
  </si>
  <si>
    <t>Предоставление дополнительного образования детям в рамках подпрограммы «Развитие дополнительного образования детей»  государственной программы Республики Алтай «Развитие образования»</t>
  </si>
  <si>
    <t>0741001</t>
  </si>
  <si>
    <t>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 в рамках подпрограммы «Развитие дополнительного образования детей» государственной программы Республики Алтай «Развитие образования»</t>
  </si>
  <si>
    <t>0741598</t>
  </si>
  <si>
    <t>Развитие системы обеспечения психологического здоровья детей и подростков  в рамках подпрограммы "Развитие дополнительного образования детей"  государственной программы Республики Алтай "Развитие образования"</t>
  </si>
  <si>
    <t>0742000</t>
  </si>
  <si>
    <t>Развитие системы дополнительного образования детей физкультурно-спортивной направленности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</si>
  <si>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0916000</t>
  </si>
  <si>
    <t>Энергосбережение и повышение энергетической эффективности в сфере образования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</si>
  <si>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021К000</t>
  </si>
  <si>
    <t>Развитие профессионального образования Республики Алтай в рамках подпрограммы «Развитие профессионального образования» государственной программы Республики Алтай «Развитие образования»</t>
  </si>
  <si>
    <t>0731000</t>
  </si>
  <si>
    <t>Капитальные вложения в объекты государственной собственности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</si>
  <si>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09190П0</t>
  </si>
  <si>
    <t>Бюджетные инвестиции в объекты капитального строительства государственной (муниципальной) собственности</t>
  </si>
  <si>
    <t>414</t>
  </si>
  <si>
    <t>070П903</t>
  </si>
  <si>
    <t>Развитие и совершенствование системы повышения квалификации педагогических работников Республики Алтай в рамках подпрограммы «Развитие профессионального образования» государственной программы Республики Алтай «Развитие образования»</t>
  </si>
  <si>
    <t>0736000</t>
  </si>
  <si>
    <t>Развитие системы подготовки населения в области гражданской обороны и чрезвычайных ситуаций в рамках подпрограммы «Развитие профессионального образования» государственной программы Республики Алтай «Развитие образования»</t>
  </si>
  <si>
    <t>0737000</t>
  </si>
  <si>
    <t>Внешкольные мероприятия в рамках подпрограммы «Развитие дополнительного образования детей»  государственной программы Республики Алтай «Развитие образования»</t>
  </si>
  <si>
    <t>0741002</t>
  </si>
  <si>
    <t>Реализация молодежной политики в рамках подпрограммы «Развитие молодежной политики Республики Алтай» государственной программы Республики Алтай «Развитие образования»</t>
  </si>
  <si>
    <t>0751000</t>
  </si>
  <si>
    <t>Военно-патриотическое воспитание и допризывная подготовка молодежи Республики Алтай в рамках подпрограммы «Развитие молодежной политики Республики Алтай» государственной программы Республики Алтай «Развитие образования»</t>
  </si>
  <si>
    <t>0752000</t>
  </si>
  <si>
    <t>Прочие мероприятия, осуществляемые за счет межбюджетных трансферов прошлых лет из федерального бюджета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</si>
  <si>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0215898</t>
  </si>
  <si>
    <t>Субсидии гражданам на приобретение жилья</t>
  </si>
  <si>
    <t>322</t>
  </si>
  <si>
    <t>021Ч000</t>
  </si>
  <si>
    <t>Субсидии на возмещение части затрат в связи с предоставлением учителям общеобразовательных организаций ипотечного кредита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</si>
  <si>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021Ч001</t>
  </si>
  <si>
    <t>Обеспечение осуществления переданных в соответствии со статьей 7 Федерального закона "Об образовании в Российской Федерации" полномочий Российской Федерации в сфере образования, за счет средств республиканского бюджета Республики Алтай, в рамках государственной программы Республики Алтай "Развитие образования"</t>
  </si>
  <si>
    <t>07019Г0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</si>
  <si>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 в рамках государственной программы  Республики Алтай «Развитие образования»</t>
  </si>
  <si>
    <t>07059Г0</t>
  </si>
  <si>
    <t>Материально-техническое обеспечение Министерства образования, науки и молодежной политики Республики Алтай в рамках государственной программы  Республики Алтай «Развитие образования»</t>
  </si>
  <si>
    <t>070Л903</t>
  </si>
  <si>
    <t>Централизованное обслуживание Министерства образования, науки и молодежной политики Республики Алтай и подведомственных ему государственных учреждений Республики Алтай в рамках государственной программы  Республики Алтай «Развитие образования»</t>
  </si>
  <si>
    <t>070Ц903</t>
  </si>
  <si>
    <t>Развитие системы обеспечения психологического здоровья детей и подростков в рамках подпрограммы «Развитие общего образования» государственной программы Республики Алтай «Развитие образования»</t>
  </si>
  <si>
    <t>0724000</t>
  </si>
  <si>
    <t>Развитие системы объективной оценки качества образования в Республике Алтай в рамках подпрограммы «Развитие общего образования» государственной программы Республики Алтай «Развитие образования»</t>
  </si>
  <si>
    <t>0726000</t>
  </si>
  <si>
    <t>Комплексные меры по противодействию незаконному обороту и потреблению наркотических средств, психотропных веществ и их прекурсоров в Республике Алтай в области образования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</si>
  <si>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1019004</t>
  </si>
  <si>
    <t>Социальная политика</t>
  </si>
  <si>
    <t>Субсидии на обеспечение жильем молодых семей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</si>
  <si>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0211570</t>
  </si>
  <si>
    <t>Мероприятия подпрограммы "Обеспечение жильем молодых семей" в рамках федеральной целевой программы "Жилище" на 2011 - 2015 годы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</si>
  <si>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0215020</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</si>
  <si>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</si>
  <si>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0525940</t>
  </si>
  <si>
    <t>Субвенции на выплату компенсации части родительской платы за содержание ребенка в муниципальных образовательных организациях, реализующих основную общеобразовательную программу дошкольного образования, в рамках подпрограммы «Развитие дошкольного образования» государственной программы Республики Алтай «Развитие образования»</t>
  </si>
  <si>
    <t>0712501</t>
  </si>
  <si>
    <t>Национальная экономика</t>
  </si>
  <si>
    <t>Материально-техническое обеспечение Комитета ветеринарии с Госветинспекцией Республики Алтай в рамках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</si>
  <si>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010Л904</t>
  </si>
  <si>
    <t>Обеспечение эпизоотического и ветеринарно-санитарного благополучия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</si>
  <si>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0128000</t>
  </si>
  <si>
    <t>010П904</t>
  </si>
  <si>
    <t>Материально-техническое обеспечение Министерства сельского хозяйства Республики Алтай в рамках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</si>
  <si>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010Л905</t>
  </si>
  <si>
    <t>Агрохимическое  и эколого-токсикологическое обследование земель сельскохозяйственного назначения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</si>
  <si>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0111001</t>
  </si>
  <si>
    <t>Субсидия на приобретение минеральных удобрений, средств защиты растений и внесение органических удобрений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</si>
  <si>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0111002</t>
  </si>
  <si>
    <t>Субсидии юридическим лицам (кроме некоммерческих организаций), индивидуальным предпринимателям, физическим лицам</t>
  </si>
  <si>
    <t>810</t>
  </si>
  <si>
    <t>0111004</t>
  </si>
  <si>
    <t xml:space="preserve">Поддержка элитного семеноводства в рамках подпрограммы «Развитие растениеводства» </t>
  </si>
  <si>
    <t>0112001</t>
  </si>
  <si>
    <t>Субсидии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</si>
  <si>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0112002</t>
  </si>
  <si>
    <t>Субсидии на возмещение части процентной ставки по инвестиционным кредитам на развитие растениеводства, переработки и развития инфраструктуры и логистического обеспечения рынков продукции растениеводства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</si>
  <si>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0112003</t>
  </si>
  <si>
    <t>Субсидии на возмещение части процентной ставки по краткосрочным кредитам на развитие растениеводства, переработки и реализации продукции растениеводства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</si>
  <si>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0112004</t>
  </si>
  <si>
    <t>Субсидии на возмещение части затрат на закладку и уход за многолетними плодовыми и ягодными насаждениями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</si>
  <si>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0112005</t>
  </si>
  <si>
    <t>Субсидии возмещение части затрат на раскорчевку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</si>
  <si>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0112006</t>
  </si>
  <si>
    <t>Субсидии на приобретение семян для выращивания  кормов в северных и высокогорных районах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</si>
  <si>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0112007</t>
  </si>
  <si>
    <t>Субсидии на оказание несвязанной поддержки сельскохозяйственным товаропроизводителям в области растениеводства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</si>
  <si>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0112008</t>
  </si>
  <si>
    <t>Субсидии на софинансирование капитальных вложений в объекты муниципальной собственности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</si>
  <si>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01145П0</t>
  </si>
  <si>
    <t>Возмещение части затрат на приобретение элитных семян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</si>
  <si>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0115031</t>
  </si>
  <si>
    <t>Возмещение части затрат на раскорчевку выбывших из эксплуатации старых садов и рекультивацию раскорчеванных площадей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</si>
  <si>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0115033</t>
  </si>
  <si>
    <t>Возмещение части затрат на закладку и уход за многолетними плодовыми и ягодными насаждениями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</si>
  <si>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0115034</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</si>
  <si>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</si>
  <si>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0115038</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</si>
  <si>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</si>
  <si>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0115039</t>
  </si>
  <si>
    <t>Оказание несвязанной поддержки сельскохозяйственным товаропроизводителям в области растениеводства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</si>
  <si>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0115041</t>
  </si>
  <si>
    <t>Субсидии на поддержку племенного животноводства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</si>
  <si>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0121001</t>
  </si>
  <si>
    <t>Субсидии на возмещение части затрат по наращиванию маточного поголовья овец и коз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</si>
  <si>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0121003</t>
  </si>
  <si>
    <t>Субсидии на возмещение части затрат по наращиванию поголовья северных оленей, маралов и мясных табунных лошадей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</si>
  <si>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0121004</t>
  </si>
  <si>
    <t>Субсидии на 1 литр реализованного товарного молока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</si>
  <si>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0121005</t>
  </si>
  <si>
    <t>Субсидии на поддержку племенных заводов и репродукторов генофондных хозяйств Республики Алтай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</si>
  <si>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0121006</t>
  </si>
  <si>
    <t>Субсидии на поддержку племенного крупного рогатого скота мясного направления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</si>
  <si>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0121007</t>
  </si>
  <si>
    <t>Субсидии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</si>
  <si>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0121008</t>
  </si>
  <si>
    <t>Оказание государственных услуг и выполнение работ в сфере племенного животноводства и других отраслей сельского хозяйства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</si>
  <si>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0121009</t>
  </si>
  <si>
    <t>Субсидии на возмещение части процентной ставки по инвестиционным кредитам  на развитие животноводства, переработки и развития инфраструктуры и логистического обеспечения рынков продукции животноводства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</si>
  <si>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0121010</t>
  </si>
  <si>
    <t>Субсидии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</si>
  <si>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0121011</t>
  </si>
  <si>
    <t>Возмещение части затрат на уплату процентов по прочим инвестиционным кредитам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</si>
  <si>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0121012</t>
  </si>
  <si>
    <t>Возмещение части затрат на уплату процентов по прочим краткосрочным кредитам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</si>
  <si>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0121013</t>
  </si>
  <si>
    <t>Поддержка других отраслей животноводства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</si>
  <si>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0121014</t>
  </si>
  <si>
    <t>Субсидии на возмещение части процентной ставки по инвестиционным кредитам  на строительство и реконструкцию объектов для мясного скотоводства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</si>
  <si>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0121015</t>
  </si>
  <si>
    <t>Развитие молочного скотоводства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</si>
  <si>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0122000</t>
  </si>
  <si>
    <t>Развитие мясного скотоводства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</si>
  <si>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0124000</t>
  </si>
  <si>
    <t>Поддержка племенного животноводства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</si>
  <si>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0125042</t>
  </si>
  <si>
    <t>На 1 килограмм реализованного и (или) отгруженного на собственную переработку молока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</si>
  <si>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0125043</t>
  </si>
  <si>
    <t>Возмещение части затрат по наращиванию маточного поголовья овец и коз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</si>
  <si>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0125044</t>
  </si>
  <si>
    <t>Возмещение части затрат по наращиванию поголовья северных оленей, маралов и мясных табунных лошадей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</si>
  <si>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0125045</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</si>
  <si>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</si>
  <si>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0125047</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</si>
  <si>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</si>
  <si>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0125048</t>
  </si>
  <si>
    <t>Поддержка племенного крупного рогатого скота мясного направления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</si>
  <si>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0125050</t>
  </si>
  <si>
    <t>Поддержка экономически значимых региональных программ по развитию мясного скотоводства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</si>
  <si>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0125051</t>
  </si>
  <si>
    <t>Возмещение части процентной ставки по инвестиционным кредитам на строительство и реконструкцию объектов мясного скотоводства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</si>
  <si>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0125052</t>
  </si>
  <si>
    <t>Выплата частичного возмещения понесенных затрат сельскохозяйственных товаропроизводителей, пострадавших от паводка вследствие утраты урожая сельскохозяйственных культур и имущества, а также гибели сельскохозяйственных животных в рамках подпрограммы «Развитие живодноводства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</si>
  <si>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0125424</t>
  </si>
  <si>
    <t>Создание пилотного агротехнопарка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</si>
  <si>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0127000</t>
  </si>
  <si>
    <t>Гранты на поддержку начинающих фермеров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</si>
  <si>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0131001</t>
  </si>
  <si>
    <t>Гранты на развитие семейных животноводческих ферм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</si>
  <si>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0131002</t>
  </si>
  <si>
    <t>Субсидии на возмещение части процентной ставки по долгосрочным, среднесрочным и краткосрочным кредитам, взятым малыми формами хозяйствования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</si>
  <si>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0131003</t>
  </si>
  <si>
    <t>Субсидии на возмещение части затрат крестьянских (фермерских) хозяйств, при оформлении в собственность  земельных участков из земель сельскохозяйственного назначения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</si>
  <si>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0131004</t>
  </si>
  <si>
    <t>Поддержка начинающих фермеров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</si>
  <si>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0135053</t>
  </si>
  <si>
    <t>Развитие семейных животноводческих ферм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</si>
  <si>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0135054</t>
  </si>
  <si>
    <t xml:space="preserve"> Возмещение части процентной ставки по долгосрочным, среднесрочным и краткосрочным кредитам, взятым малыми формами хозяйствования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</si>
  <si>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0135055</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</si>
  <si>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</si>
  <si>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0135056</t>
  </si>
  <si>
    <t>Приобретение техники и оборудования в рамках подпрограммы «Техническая и технологическая модернизация»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</si>
  <si>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0141001</t>
  </si>
  <si>
    <t>Мероприятия в области сельскохозяйственного производства по информационному обеспечению агропромышленного комплекса в рамках подпрограммы «Техническая и технологическая модернизация»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</si>
  <si>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0141002</t>
  </si>
  <si>
    <t>Научно-исследовательские и опытно-конструкторские работы в области сельского хозяйства в рамках подпрограммы «Техническая и технологическая модернизация»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</si>
  <si>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0141003</t>
  </si>
  <si>
    <t>Организация ярмарок, выставок сельскохозяйственной продукции и других мероприятий в области сельского хозяйства в рамках подпрограммы «Реализация мероприятий по продвижению сельскохозяйственной продукции, кадровому обеспечению агропромышленного комплекса Республики Алтай и материальному стимулированию его работников»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</si>
  <si>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0151001</t>
  </si>
  <si>
    <t>Кадровое обеспечение агропромышленного комплекса в рамках подпрограммы «Реализация мероприятий по продвижению сельскохозяйственной продукции, кадровому обеспечению агропромышленного комплекса Республики Алтай и материальному стимулированию его работников»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</si>
  <si>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0151002</t>
  </si>
  <si>
    <t>Организация республиканских трудовых соревнований и прочих конкурсов в рамках подпрограммы «Реализация мероприятий по продвижению сельскохозяйственной продукции, кадровому обеспечению агропромышленного комплекса Республики Алтай и материальному стимулированию его работников»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</si>
  <si>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0151003</t>
  </si>
  <si>
    <t>01615П1</t>
  </si>
  <si>
    <t>Комплексные меры по противодействию незаконному обороту и потреблению наркотических средств, психотропных веществ и их прекурсоров в Республике Алтай в сфере сельского хозяйства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</si>
  <si>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1019005</t>
  </si>
  <si>
    <t>Жилищно-коммунальное хозяйство</t>
  </si>
  <si>
    <t>Реализация мероприятий федеральной целевой программы "Устойчивое развитие сельских территорий на 2014 - 2017 годы и на период до 2020 года"  в рамках подпрограммы "Устойчивое развитие сельских территорий "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</si>
  <si>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0165018</t>
  </si>
  <si>
    <t>Субсидии на поддержку комплексной компактной застройки и благоустройства сельских поселений в рамках пилотных проектов в рамках подпрограммы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</si>
  <si>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01615П2</t>
  </si>
  <si>
    <t>Субсидии на софинансирование капитальных вложений  в объекты муниципальной собственности в рамках подпрограммы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</si>
  <si>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Повышение квалификации работников Министерства сельского хозяйства Республики Алтай в рамках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</si>
  <si>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010П905</t>
  </si>
  <si>
    <t>Субсидии на обеспечение жильем граждан Российской Федерации, проживающих в сельской местности, в рамках подпрограммы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</si>
  <si>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0161571</t>
  </si>
  <si>
    <t>Непрограммные направления деятельности по обеспечению жильем отдельных категорий граждан</t>
  </si>
  <si>
    <t>9907000</t>
  </si>
  <si>
    <t>Субвенции на осуществление государственных полномочий Республики Алтай в сфере образования и организации деятельности комиссий по делам несовершеннолетних и защите их прав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</si>
  <si>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1112501</t>
  </si>
  <si>
    <t>Материально-техническое обеспечение Министерства финансов Республики Алтай в рамках государственной программы Республики Алтай «Управление государственными финансами и государственным имуществом»</t>
  </si>
  <si>
    <t>110Л906</t>
  </si>
  <si>
    <t>Резервный фонд Республики Алтай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</si>
  <si>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11110Ш3</t>
  </si>
  <si>
    <t>Резервные средства</t>
  </si>
  <si>
    <t>870</t>
  </si>
  <si>
    <t>Обеспечение сбалансированности и устойчивости бюджетной системы Республики Алтай и развитие комплексной автоматизации бюджетного процесса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</si>
  <si>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1111000</t>
  </si>
  <si>
    <t>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</si>
  <si>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1112502</t>
  </si>
  <si>
    <t>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</si>
  <si>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1112503</t>
  </si>
  <si>
    <t>Повышение финансовой грамотности жителей Республики Алтай в рамках подпрограммы «Повышение уровня финансовой грамотности населения Республики Алтай» государственной программы Республики Алтай «Управление государственными финансами и государственным имуществом»</t>
  </si>
  <si>
    <t>1121000</t>
  </si>
  <si>
    <t>Национальная оборона</t>
  </si>
  <si>
    <t>Субвенции на осуществление первичного воинского учета на территориях, где отсутствуют военные комиссариаты,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</si>
  <si>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1115118</t>
  </si>
  <si>
    <t>Развитие комплексной автоматизации бюджетного процесса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</si>
  <si>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1111001</t>
  </si>
  <si>
    <t xml:space="preserve">Указы Президента Российской Федерации от 7 мая 2012 года </t>
  </si>
  <si>
    <t>99000Л0</t>
  </si>
  <si>
    <t>Расходы на повышение квалификации работников Министерства финансов  Республики Алтай в рамках государственной программы Республики Алтай «Управление государственными финансами и государственным имуществом»</t>
  </si>
  <si>
    <t>110П906</t>
  </si>
  <si>
    <t>Обслуживание государственного и муниципального долга</t>
  </si>
  <si>
    <t>Обслуживание государственного долга субъекта Российской Федерации</t>
  </si>
  <si>
    <t>720</t>
  </si>
  <si>
    <t>Дотации на выравнивание бюджетной обеспеченности поселений из Регионального фонда финансовой поддержки поселений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</si>
  <si>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1112514</t>
  </si>
  <si>
    <t>Дотации на выравнивание бюджетной обеспеченности</t>
  </si>
  <si>
    <t>511</t>
  </si>
  <si>
    <t>Дотации на выравнивание бюджетной обеспеченности муниципальных районов (городского округа) из Регионального фонда финансовой поддержки муниципальных районов (городского округа)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</si>
  <si>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1112515</t>
  </si>
  <si>
    <t>Дотации на поддержку мер по обеспечению сбалансированности бюджетов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</si>
  <si>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1112516</t>
  </si>
  <si>
    <t>512</t>
  </si>
  <si>
    <t>иные межбюджетные трансферты</t>
  </si>
  <si>
    <t>540</t>
  </si>
  <si>
    <t>Субвенция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ими жилых помещений,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</si>
  <si>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021Г501</t>
  </si>
  <si>
    <t>Национальная безопасность и правоохранительная деятельность</t>
  </si>
  <si>
    <t>Пропаганда  культуры поведения участников дорожного движения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</si>
  <si>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0227002</t>
  </si>
  <si>
    <t xml:space="preserve">Субсидии в рамках функционирования системы «Безопасный город» и аппаратно-программного комплекса «Безопасность»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              </t>
  </si>
  <si>
    <t>0227501</t>
  </si>
  <si>
    <t>Субсидии на выплату вознаграждения за добровольную сдачу незаконно хранящегося оружия, боеприпасов, взрывчатых веществ и взрывчатых устройств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</si>
  <si>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0227502</t>
  </si>
  <si>
    <t>Субсидии на софинансирование капитальных вложений в объекты муниципальной собственности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</si>
  <si>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02275П0</t>
  </si>
  <si>
    <t>Развитие воздушного транспорта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</si>
  <si>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0222000</t>
  </si>
  <si>
    <t>Обеспечение функционирования  объектов  инфраструктуры  туристских кластеров в рамках подпрограммы «Развитие туристско-рекреационного комплекса Республики Алтай» государственной программы Республики Алтай «Развитие внутреннего и въездного туризма»</t>
  </si>
  <si>
    <t>0311010</t>
  </si>
  <si>
    <t>Строительство и реконструкция автомобильных дорог регионального значения и искусственных сооружений на них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</si>
  <si>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02210Д1</t>
  </si>
  <si>
    <t>Капитальный ремонт, ремонт и содержание автомобильных дорог регионального значения и искусственных сооружений на них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</si>
  <si>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02210Д2</t>
  </si>
  <si>
    <t>Субсидии на строительство и реконструкцию автомобильных дорог общего пользования местного значения и искусственных сооружений на них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</si>
  <si>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02215Д1</t>
  </si>
  <si>
    <t>Повышение эффективности управления в сфере дорожного хозяйства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</si>
  <si>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0224000</t>
  </si>
  <si>
    <t>Реализация мероприятий  подпрограммы "Автомобильные дороги" федеральной целевой программы "Развитие транспортной системы России (2010 - 2020 годы)"</t>
  </si>
  <si>
    <t>0225115</t>
  </si>
  <si>
    <t>Восстановление поврежденных в результате крупномасштабного наводнения и паводка автомобильных дорог регионального и межмуниципального, местного значения и мостов в целях ликвидации последствий крупномасштабного наводнения, произошедшего в 2013 году на территориях Республики Саха (Якутия), Приморского и Хабаровского краев, Амурской и Магаданской областей, Еврейской автономной области, а также последствий паводка, произошедшего в 2014 году на территориях Республики Алтай, Республики Тыва, Республики Хакасия и Алтайского края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</si>
  <si>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0225403</t>
  </si>
  <si>
    <t xml:space="preserve">Субсидий организациям, осуществляющим деятельность в сфере почтовой связи, на возмещение затрат, связанных с приемом, обработкой, перевозкой, доставкой (вручением) постановлений о наложении административных штрафов за нарушение ПДД Российской Федерации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            </t>
  </si>
  <si>
    <t>0227001</t>
  </si>
  <si>
    <t>Материально-техническое обеспечение Министерства регионального развития Республики Алтай в рамках государственной программы Республики Алтай «Развитие жилищно-коммунального и транспортного комплекса»</t>
  </si>
  <si>
    <t>020Л907</t>
  </si>
  <si>
    <t>Градостроительное проектирование и территориальное планирование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</si>
  <si>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0214001</t>
  </si>
  <si>
    <t>Разработка территориальных сметных нормативов Республики Алтай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</si>
  <si>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0214004</t>
  </si>
  <si>
    <t>Субсидии на разработку документов территориального планирования муниципальных образований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</si>
  <si>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0214501</t>
  </si>
  <si>
    <t>Развитие арендного жилья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</si>
  <si>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0214002</t>
  </si>
  <si>
    <t>Обеспечение мероприятий по капитальному ремонту многоквартирных домов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</si>
  <si>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0219501</t>
  </si>
  <si>
    <t>Субсидии на обеспечение мероприятий по переселению граждан из аварийного жилищного фонда в Республике Алтай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</si>
  <si>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0219502</t>
  </si>
  <si>
    <t>Субсидии на обеспечение мероприятий по капитальному ремонту многоквартирных домов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</si>
  <si>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0219601</t>
  </si>
  <si>
    <t xml:space="preserve">Субсидии на обеспечение мероприятий по переселению граждан из аварийного жилищного фонда в Республике Алтай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   </t>
  </si>
  <si>
    <t>0219602</t>
  </si>
  <si>
    <t>Субсидии на проведение мероприятий по энергосбережению и повышению  энергетической эффективности в жилищной сфере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</si>
  <si>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021Б530</t>
  </si>
  <si>
    <t>Обеспечение  мероприятий по поведению капитального ремонта  общего имущества в многоквартирных домах в Республике Алтай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</si>
  <si>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021Ш000</t>
  </si>
  <si>
    <t>Субсидии на софинансирование капитальных вложений в объекты муниципальной собственности в части обеспечения  земельных участков инженерной инфраструктурой, бесплатно предоставленных в собственность отдельным категориям граждан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</si>
  <si>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02125П1</t>
  </si>
  <si>
    <t>Мероприятия по созданию региональной государственной информационной системы в области энергосбережения и повышения энергетической эффективности в Республике Алтай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</si>
  <si>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021Б002</t>
  </si>
  <si>
    <t>Субсидии на проведение мероприятий по газификации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</si>
  <si>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021Б511</t>
  </si>
  <si>
    <t xml:space="preserve">Субсидии на осуществление энергосберегающих технических мероприятий на системах теплоснабжения, системах водоснабжения и водоотведения и модернизации оборудования на объектах, участвующих  в предоставлении коммунальных услуг,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  </t>
  </si>
  <si>
    <t>021Б512</t>
  </si>
  <si>
    <t>Субсидии на строительство объектов по газификации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</si>
  <si>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021Б5П0</t>
  </si>
  <si>
    <t>Субвенция на возмещение разницы в тарифах на электрическую энергию, поставляемую энергоснабжающими организациями населению по регулируемым тарифам в зонах децентрализованного электроснабжения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</si>
  <si>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021Г502</t>
  </si>
  <si>
    <t>Субвенция на возмещение затрат организациям коммунального комплекса, предоставляющим коммунальные услуги по тарифам не обеспечивающим возмещение издержек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</si>
  <si>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021Г503</t>
  </si>
  <si>
    <t>Субсидии на софинансирование капитальных вложений в объекты муниципальной собственности в части развития систем водоснабжения и водоотведения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</si>
  <si>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021Ж5П0</t>
  </si>
  <si>
    <t>Разработка Схемы и программы развития  электроэнергетики Республики Алтай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</si>
  <si>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021Э001</t>
  </si>
  <si>
    <t>Капитальные вложения в объекты государственной собственности в рамках подпрограммы «Развитие туристско-рекреационного комплекса Республики Алтай» государственной программы Республики Алтай «Развитие внутреннего и въездного туризма»</t>
  </si>
  <si>
    <t>03110П0</t>
  </si>
  <si>
    <t>Реализация мероприятий федеральной целевой программы "Развитие внутреннего и въездного туризма в Российской Федерации (2011 - 2018 годы)" в рамках подпрограммы «Развитие туристско-рекреационного комплекса Республики Алтай» государственной программы Республики Алтай «Развитие внутреннего и въездного туризма»</t>
  </si>
  <si>
    <t>0315110</t>
  </si>
  <si>
    <t>Субсидии на обеспечение безопасного обращения с отходами производства и потребления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</si>
  <si>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0612000</t>
  </si>
  <si>
    <t>Уменьшение негативного влияния на  окружающую среду отходов производства и потребления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</si>
  <si>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0612500</t>
  </si>
  <si>
    <t>Субсидии на модернизацию объектов инфраструктуры в местах традиционного проживания коренных малочисленных народов Республики Алтай в рамках подпрограммы "Социально-экономическое развитие коренных малочисленных народов" государственной программы Республики Алтай "Экономическая политика"</t>
  </si>
  <si>
    <t>1231500</t>
  </si>
  <si>
    <t>Субсидии на реализацию мероприятия «Самый благоустроенный населенный пункт в Республике Алтай»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</si>
  <si>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0218501</t>
  </si>
  <si>
    <t>Субсидии на обеспечение энергосбережения в муниципальных учреждениях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</si>
  <si>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021Б522</t>
  </si>
  <si>
    <t>Субсидии на софинансирование капитальных вложений в объекты муниципальной собственности, в части строительства и реконструкции зданий дошкольных образовательных организаций, в рамках модернизации системы дошкольного образования в рамках подпрограммы «Развитие дошкольного образования» государственной программы Республики Алтай «Развитие образования»</t>
  </si>
  <si>
    <t>07145П0</t>
  </si>
  <si>
    <t>Капитальные вложения в объекты государственной собственности в рамках подпрограммы «Развитие общего образования» государственной программы Республики Алтай «Развитие образования»</t>
  </si>
  <si>
    <t>07220П0</t>
  </si>
  <si>
    <t>07225П0</t>
  </si>
  <si>
    <t>Реализация мероприятий ФЦП "Повышение устойчивости жилых домов,основных объектов и систем жизнеобеспечения в сейсмических районах РФ на 2009-2018 годы" в рамках подпрограммы "Развитие общего образования"государственной программы Республики Алтай "Развитие образования"</t>
  </si>
  <si>
    <t>0725105</t>
  </si>
  <si>
    <t>Капитальные вложения в объекты государственной собствености</t>
  </si>
  <si>
    <t>07280П0</t>
  </si>
  <si>
    <t>Субсидии на софинансирование капитальных вложений в объекты муниципальной собственности в рамках подпрограммы «Развитие общего образования» государственной программы Республики Алтай «Развитие образования»</t>
  </si>
  <si>
    <t>07285П0</t>
  </si>
  <si>
    <t>Субсидии на софинансирование капитальных вложений  в объекты муниципальной собственности в рамках подпрограммы «Социально-экономическое развитие коренных малочисленных народов» государственной программы Республики Алтай «Экономическая политика»</t>
  </si>
  <si>
    <t>12315П0</t>
  </si>
  <si>
    <t>Поддержка экономического и социального развития коренных малочисленных народов Севера, Сибири и Дальнего Востока в рамках  подпрограммы «Социально-экономическое развитие коренных малочисленных народов»  государственной программы Республики Алтай «Экономическая политика»</t>
  </si>
  <si>
    <t>1235091</t>
  </si>
  <si>
    <t>Повышение квалификации работников Министерства регионального развития Республики Алтай в рамках государственной программы Республики Алтай «Развитие жилищно-коммунального и транспортного комплекса»</t>
  </si>
  <si>
    <t>020П907</t>
  </si>
  <si>
    <t>Сохранение национального культурного наследия  в части  строительства и реконструкции объектов культуры   в рамках подпрограммы   «Государственная охрана, сохранение и популяризация историко-культурного наследия» государственной программы  Республики Алтай "Развитие культуры"</t>
  </si>
  <si>
    <t>08340П0</t>
  </si>
  <si>
    <t>Капитальные вложения в объекты государственной собственности в рамках подпрограммы «Модернизация и развитие системы здравоохранения»  государственной программы Республики Алтай «Развитие здравоохранения»</t>
  </si>
  <si>
    <t>10260П0</t>
  </si>
  <si>
    <t>Софинансирование капитальных вложений в объекты государственной собственности субъектов Российской Федерации в  в рамках подпрограммы "Модернизация и развитие системы здравоохранения"  государственной программы Республики Алтай "Развитие здравоохранения"</t>
  </si>
  <si>
    <t>1025111</t>
  </si>
  <si>
    <t>Развитие ипотечного жилищного кредитования на территории Республики Алтай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</si>
  <si>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0216000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</si>
  <si>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</si>
  <si>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0525082</t>
  </si>
  <si>
    <t>Капитальные вложения в объекты государственной собственности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</si>
  <si>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052Б0П0</t>
  </si>
  <si>
    <t>Физическая культура и спорт</t>
  </si>
  <si>
    <t>Развитие физической активности населения Республики Алтай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</si>
  <si>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0918000</t>
  </si>
  <si>
    <t xml:space="preserve">Субсидии на софинансирование части расходов муниципальных учреждений, связанных с оплатой электроэнергии в муниципальных образованиях Республики Алтай с децентрализованным электроснабжением,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 </t>
  </si>
  <si>
    <t>021Б513</t>
  </si>
  <si>
    <t>Материально-техническое обеспечение Государственной жилищной инспекции Республики Алтай в рамках государственной программы Республики Алтай «Развитие жилищно-коммунального и транспортного комплекса»</t>
  </si>
  <si>
    <t>020Л908</t>
  </si>
  <si>
    <t>Повышение квалификации работников Государственной жилищной инспекции Республики Алтай  в рамках государственной программы Республики Алтай «Развитие жилищно-коммунального и транспортного комплекса»</t>
  </si>
  <si>
    <t>020П908</t>
  </si>
  <si>
    <t>Материально-техническое обеспечение Министерства экономического развития и инвестиций Республики Алтай в рамках  государственной программы Республики Алтай «Экономическая политика»</t>
  </si>
  <si>
    <t>120Л909</t>
  </si>
  <si>
    <t>Совершенствование системы комплексного планирования и содействие проведению социально-экономических реформ в рамках подпрограммы «Реализация государственной социально-экономической политики» государственной программы Республики Алтай «Экономическая политика»</t>
  </si>
  <si>
    <t>1211000</t>
  </si>
  <si>
    <t>Субвенции на осуществление государственных полномочий по лицензированию розничной продажи алкогольной продукции в рамках подпрограммы «Реализация государственной социально-экономической политики» государственной программы Республики Алтай «Экономическая политика»</t>
  </si>
  <si>
    <t>1211501</t>
  </si>
  <si>
    <t>Создание условий для развития инвестиционного, инновационного и имиджевого потенциала Республики Алтай в рамках подпрограммы «Реализация государственной социально-экономической политики» государственной программы Республики Алтай «Экономическая политика»</t>
  </si>
  <si>
    <t>1212000</t>
  </si>
  <si>
    <t>Совершенствование механизмов предоставления государственных и муниципальных услуг  в рамках подпрограммы «Эффективное проведение реформ государственного управления»  государственной программы Республики Алтай «Экономическая политика»</t>
  </si>
  <si>
    <t>1221000</t>
  </si>
  <si>
    <t>Поддержка региональных проектов в сфере информационных технологий в рамках подпрограммы "Эффективное проведение реформ государственного управления" государственной программы Республики Алтай "Экономическая политика"</t>
  </si>
  <si>
    <t>1225028</t>
  </si>
  <si>
    <t>Создание и развитие сети многофункциональных центров предоставления государственных и муниципальных услуг в рамках подпрограммы "Эффективное проведение реформ государственного управления" государственной программы Республики Алтай "Экономическая политика"</t>
  </si>
  <si>
    <t>1225392</t>
  </si>
  <si>
    <t>Развитие экономической базы традиционного жизнеобеспечения коренных малочисленных народов Республики Алтай в рамках подпрограммы «Социально-экономическое развитие коренных малочисленных народов» государственной программы Республики Алтай «Экономическая политика»</t>
  </si>
  <si>
    <t>1232000</t>
  </si>
  <si>
    <t>Повышение эффективности бюджетных расходов Республики Алтай при осуществлении социально-экономической политики и проведении государственных реформ в рамках подпрограммы "Повышение эффективности бюджетных расходов Республики Алтай при осуществлении социально-экономической политики и проведении государственных реформ" государственной программы Республики Алтай "Экономическая политика"</t>
  </si>
  <si>
    <t>1241000</t>
  </si>
  <si>
    <t>Мероприятия по развитию информационного общества в рамках подпрограммы «Эффективное проведение реформ государственного управления»  государственной программы Республики Алтай «Экономическая политика»</t>
  </si>
  <si>
    <t>1222010</t>
  </si>
  <si>
    <t>Расходы на повышение квалификации работников Министерства экономического развития и инвестиций  Республики Алтай в рамках  государственной программы Республики Алтай «Экономическая политика»</t>
  </si>
  <si>
    <t>120П909</t>
  </si>
  <si>
    <t>Дотации на поощрение достижения наилучших показателей деятельности органов местного самоуправления в рамках подпрограммы «Реализация государственной социально-экономической политики» государственной программы Республики Алтай «Экономическая политика»</t>
  </si>
  <si>
    <t>1211502</t>
  </si>
  <si>
    <t>Министерство труда и социального развития Республики Алтай</t>
  </si>
  <si>
    <t>Мероприятия по проведению оздоровительной кампании детей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</si>
  <si>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0525065</t>
  </si>
  <si>
    <t>Финансовое обеспечение мероприятий, связанных с отдыхом и оздоровлением детей  в организациях отдыха детей и их оздоровления, расположенных в Республике Крым и г. Севастополе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</si>
  <si>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0525139</t>
  </si>
  <si>
    <t>Мероприятия по организации отдыха и оздоровления семей с детьми и детей в санаторно-курортных организациях всех форм собственности, в том числе на территории других субъектов Российской Федерации (включая Республику Крым)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</si>
  <si>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0526001</t>
  </si>
  <si>
    <t>Субвенции на оздоровление детей школьного возраста до 15 лет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</si>
  <si>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0526509</t>
  </si>
  <si>
    <t>Доплаты к пенсиям государственных служащих субъектов Российской Федерации и муниципальных служащих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</si>
  <si>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0511001</t>
  </si>
  <si>
    <t>Иные пенсии, социальные доплаты к пенсиям</t>
  </si>
  <si>
    <t>312</t>
  </si>
  <si>
    <t>Государственная поддержка малого и среднего предпринимательства, включая крестьянские (фермерские) хозяйства в рамках  подпрограммы «Развитие малого и среднего предпринимательства» государственной программы Республики Алтай «Развитие конкурентных рынков»</t>
  </si>
  <si>
    <t>0415064</t>
  </si>
  <si>
    <t>Создание и развитие инфраструктуры социального предпринимательства в Республике Алтай в рамках подпрограммы "Развитие малого и среднего предпринимательства" государственной программы Республики Алтай "Развитие конкурентных рынков"</t>
  </si>
  <si>
    <t>0416000</t>
  </si>
  <si>
    <t>Предоставление государственных услуг на базе БУ РА "Управление социальной поддержки населения"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</si>
  <si>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0511006</t>
  </si>
  <si>
    <t>Капитальные вложения в объекты государственной собственности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</si>
  <si>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05110П6</t>
  </si>
  <si>
    <t>Предоставление государственных услуг по улучшению социального обслуживания населения на базе АУ РА "Комплексный центр социального обслуживания населения РА"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</si>
  <si>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0512001</t>
  </si>
  <si>
    <t>Предоставление государственных услуг  по комплексной реабилитации детей и подростков с ограниченными возможностями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</si>
  <si>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0512002</t>
  </si>
  <si>
    <t>Предоставление государственных услуг по  социальной  реабилитации несовершеннолетних, оказавшихся в трудной жизненной  ситуации,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</si>
  <si>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0512003</t>
  </si>
  <si>
    <t>Предоставление государственных услуг по  социально-реабилитационному обслуживанию граждан пожилого возраста и инвалидов, страдающих психическими хроническими заболеваниями, детей-инвалидов с отклонениями в умственном развитии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</si>
  <si>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0512004</t>
  </si>
  <si>
    <t>Предоставление государственных услуг по обслуживанию граждан пожилого возраста  и инвалидов на базе домов-интернатов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</si>
  <si>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0512005</t>
  </si>
  <si>
    <t>Предоставление государственных услуг на базе БУ РА "Управление социальной поддержки населения"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</si>
  <si>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0512006</t>
  </si>
  <si>
    <t>05120П6</t>
  </si>
  <si>
    <t>Социальная адаптация граждан, освобожденных из мест лишения свободы,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</si>
  <si>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0514000</t>
  </si>
  <si>
    <t>Социальная адаптация граждан, освобожденных из мест лишения свободы за счет средств Фонда поддержки детей, находящихся в трудной жизненной ситуации в рамках подпрограммы "Модернизация системы социальной поддержкт населения" государственной программы Республики Алтай  "Обеспечение социальной защищенности и занятости населений"</t>
  </si>
  <si>
    <t>0514001</t>
  </si>
  <si>
    <t>Предоставление государственных услуг по улучшению социального обслуживания населения на базе АУ РА "Комплексный центр социального обслуживания населения РА"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</si>
  <si>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0514002</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</si>
  <si>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</si>
  <si>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0515220</t>
  </si>
  <si>
    <t>Оплата жилищно-коммунальных услуг отдельным категориям граждан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</si>
  <si>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0515250</t>
  </si>
  <si>
    <t>Повышение качества жизни детей и семей с детьми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</si>
  <si>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0521000</t>
  </si>
  <si>
    <t>Защита от жестокого обращения и профилактика насилия детей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</si>
  <si>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0522000</t>
  </si>
  <si>
    <t>Защита от жестокого обращения и профилактика насилия детей  за счет средств Фонда поддержки детей, находящихся в трудной жизненной ситуации в рамках подпрограммы "Охрана семьи и детей" государственной программы Республики Алтай  "Обеспечение социальной защищенности и занятости населений"</t>
  </si>
  <si>
    <t>0522001</t>
  </si>
  <si>
    <t>Предоставление государственных услуг  по социальной реабилитации несовершеннолетних, оказавшихся в трудной жизненной ситуации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</si>
  <si>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0522002</t>
  </si>
  <si>
    <t>Закупка товаров, работ, услуг в целях капитального ремонта государственного (муниципального) имущества</t>
  </si>
  <si>
    <t>243</t>
  </si>
  <si>
    <t>Социальная поддержка семей с детьми, находящихся в трудной жизненной ситуации,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</si>
  <si>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0524000</t>
  </si>
  <si>
    <t>Социальная поддержка семей с детьми, находящихся в трудной жизненной ситуации за счет средств Фонда поддержки детей, находящихся в трудной жизненной ситуации в рамках подпрограммы "Охрана семьи и детей" государственной программы Республики Алтай  "Обеспечение социальной защищенности и занятости населений"</t>
  </si>
  <si>
    <t>0524001</t>
  </si>
  <si>
    <t>Организация и проведение социально значимых мероприятий для пожилых граждан в рамках подпрограммы «Старшее поколение» государственной программы Республики Алтай «Обеспечение социальной защищенности и занятости населения»</t>
  </si>
  <si>
    <t>0531001</t>
  </si>
  <si>
    <t>Организация и проведение социально значимых мероприятий для пожилых граждан в рамках подпрограммы "Старшее поколение"  государственной программы Республики Алтай "Обеспечение социальной защищенности и занятости населения"</t>
  </si>
  <si>
    <t>0532001</t>
  </si>
  <si>
    <t>Предоставление государственных услуг  по обслуживанию граждан пожилого возраста и инвалидов на базе домов-интернатовв в рамках подпрограммы "Старшее поколение" государственной программы Республики Алтай "Обеспечение социальной защищенности и занятости населения"</t>
  </si>
  <si>
    <t>0532002</t>
  </si>
  <si>
    <t>Предоставление государственных услуг  по социально-реабилитационному обслуживанию граждан пожилого возраста и инвалидов, страдающих психическими хроническими заболеваниями, детей-инвалидов с отклонениями в умственном развитии рамках подпрограммы "Старшее поколение" государственной программы Республики Алтай "Обеспечение социальной защищенности и занятости населения"</t>
  </si>
  <si>
    <t>0532003</t>
  </si>
  <si>
    <t>Мероприятия по софинансированию социальных программ, связанных с укреплением матреиально-технической базы учреждений социального обслуживания населения и оказанием адресной социальной помощи неработающим пенсионерам, осуществляемые за счет средств межбюджетных трансфертов из бюджета Пенсионного фонда Российской Федерации, в рамках подпрограммы "Старшее поколение" государственной программы Республики Алтай "Обеспечение социальной защищенности и занятости населения"</t>
  </si>
  <si>
    <t>0535209</t>
  </si>
  <si>
    <t>Формирование безбарьерной среды для инвалидов и других маломобильных групп населения в рамках подпрограммы «Доступная среда» государственной программы Республики Алтай «Обеспечение социальной защищенности и занятости населения»</t>
  </si>
  <si>
    <t>0551000</t>
  </si>
  <si>
    <t>Предоставление государственных услуг  по комплексной реабилитации детей и подростков с ограниченными возможностями в рамках подпрограммы "Доступная среда" государственной программы Республики Алтай "Обеспечение социальной защищенности и занятости населения"</t>
  </si>
  <si>
    <t>0551001</t>
  </si>
  <si>
    <t>Финансовое обеспечение реализации мероприятий по проведению капитального ремонта жилищного фонда, поврежденного в результате паводков, произошедших на территории Российской Федерации в рамках подпрограммы развитие жилищно-коммунального комплекса</t>
  </si>
  <si>
    <t>0215406</t>
  </si>
  <si>
    <t>Материальная помощь гражданам, находящимся в трудной жизненной ситуации,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</si>
  <si>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0511002</t>
  </si>
  <si>
    <t>Обеспечение равной доступности услуг общественного транспорта отдельным категориям граждан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</si>
  <si>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0511003</t>
  </si>
  <si>
    <t>Меры социальной поддержки некоторых категорий работников, проживающих в сельской местности Республики Алтай,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</si>
  <si>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0511004</t>
  </si>
  <si>
    <t>Обеспечение граждан бесплатной юридической помощью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</si>
  <si>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0511005</t>
  </si>
  <si>
    <t>Социальная поддержка отдельных категорий граждан по газификации жилых помещений в Республике Алтай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</si>
  <si>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0511072</t>
  </si>
  <si>
    <t>Субсидии на оплату жилого помещения и коммунальных услуг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</si>
  <si>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0511073</t>
  </si>
  <si>
    <t>Меры социальной поддержки ветеранов труда и тружеников тыла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</si>
  <si>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0511075</t>
  </si>
  <si>
    <t>Меры социальной поддержки ветеранов труда Республики Алтай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</si>
  <si>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0511076</t>
  </si>
  <si>
    <t>Меры социальной поддержки реабилитированных лиц и лиц, признанных пострадавшими от политических репрессий,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</si>
  <si>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0511077</t>
  </si>
  <si>
    <t>Предоставление гарантированных услуг по погребению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</si>
  <si>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0511078</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</si>
  <si>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</si>
  <si>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0515134</t>
  </si>
  <si>
    <t>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</si>
  <si>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0515135</t>
  </si>
  <si>
    <t>Социальная поддержка Героев Социалистического Труда, Героев Труда Российской Федерации и полных кавалеров ордена Трудовой Славы в рамках подпрограммы «Модернизация системы социальной поддержки населения» государственной программы «Обеспечение социальной защищенности и занятости населения»</t>
  </si>
  <si>
    <t>0515198</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</si>
  <si>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</si>
  <si>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0515240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</si>
  <si>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</si>
  <si>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0515280</t>
  </si>
  <si>
    <t>Меры социальной поддержки многодетным семьям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</si>
  <si>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0521065</t>
  </si>
  <si>
    <t>Доплата к пенсии в рамках подпрограммы «Старшее поколение» государственной программы Республики Алтай «Обеспечение социальной защищенности и занятости населения»</t>
  </si>
  <si>
    <t>0531074</t>
  </si>
  <si>
    <t>Мероприятия по вручению персональных поздравлений Президента Российской Федерации ветеранам Великой Отечественной войны, к 90-летию в рамках подпрограммы "Старшее поколение"  государственной программы Республики Алтай "Обеспечение социальной защищенности и занятости населения"</t>
  </si>
  <si>
    <t>0531075</t>
  </si>
  <si>
    <t>Предоставление регионального материнского (семейного) капитала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</si>
  <si>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0521066</t>
  </si>
  <si>
    <t>Ежемесячное пособие на ребенка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</si>
  <si>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0524066</t>
  </si>
  <si>
    <t>Выплата единовременного пособия при всех формах устройства детей, лишенных родительского попечения, в семью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</si>
  <si>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0525260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</si>
  <si>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</si>
  <si>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0525270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</si>
  <si>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</si>
  <si>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0525380</t>
  </si>
  <si>
    <t>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</si>
  <si>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0525381</t>
  </si>
  <si>
    <t>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</si>
  <si>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0525383</t>
  </si>
  <si>
    <t>Осуществление переданных органам государственной власти субъектов Российской Федерации полномочий Российской Федерации  по выплате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</si>
  <si>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0525384</t>
  </si>
  <si>
    <t>Осуществление переданных органам государственной власти субъектов Российской Федерации полномочий Российской Федерации по выплате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</si>
  <si>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0525385</t>
  </si>
  <si>
    <t>Содержание ребенка в семье опекуна и приемной семье, а также вознаграждение, причитающееся приемному родителю, в том числе дополнительные гарантии,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</si>
  <si>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052Г064</t>
  </si>
  <si>
    <t>Проведение ремонта жилого помещения, закрепленного на праве собственности за детьми-сиротами, детьми, оставшимися без попечения родителей, а также лицами из числа детей-сирот и детей, оставшихся без попечения родителей,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</si>
  <si>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052Г065</t>
  </si>
  <si>
    <t>Материально-техническое обеспечение Министерства труда и социального развития Республики Алтай в рамках государственной программы Республики Алтай «Обеспечение социальной защищенности и занятости населения»</t>
  </si>
  <si>
    <t>050Л910</t>
  </si>
  <si>
    <t>Поддержка проектов социально ориентированных некоммерческих организаций в рамках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</si>
  <si>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0541000</t>
  </si>
  <si>
    <t>Информационная и образовательная поддержка социально ориентированных некоммерческих организаций  в рамках подпрограммы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</si>
  <si>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0542000</t>
  </si>
  <si>
    <t>Мероприятия по поддержке социально ориентированных некоммерческих организаций в рамках подпрограммы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</si>
  <si>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0545085</t>
  </si>
  <si>
    <t>Улучшение условий и охрана труда в рамках подпрограммы «Занятость населения и охрана труда» государственной программы Республики Алтай «Обеспечение социальной защищенности и занятости населения»</t>
  </si>
  <si>
    <t>0564000</t>
  </si>
  <si>
    <t>Оказание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</si>
  <si>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9905225</t>
  </si>
  <si>
    <t>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</si>
  <si>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9905224</t>
  </si>
  <si>
    <t>Материально-техническое обеспечение Комитета по делам архивов Республики Алтай в рамках государственной программы Республики Алтай «Развитие культуры»</t>
  </si>
  <si>
    <t>080Л911</t>
  </si>
  <si>
    <t>Развитие архивного дела  в рамках подпрограммы «Библиотечное и архивное дело» государственной программы Республики Алтай  «Развитие культуры»</t>
  </si>
  <si>
    <t>0812000</t>
  </si>
  <si>
    <t>Субвенции на обеспечение полномочий в области архивного дела  в рамках подпрограммы «Библиотечное и архивное дело» государственной программы Республики Алтай  «Развитие культуры»</t>
  </si>
  <si>
    <t>0814501</t>
  </si>
  <si>
    <t>Повышение квалификации работников  Комитета по делам архивов  Республики Алтай в рамках государственной программы Республики Алтай «Развитие культуры»</t>
  </si>
  <si>
    <t>080П911</t>
  </si>
  <si>
    <t>Материально-техническое обеспечение Министерства имущественных отношений Республики Алтай в рамках государственной программы Республики Алтай «Управление государственными финансами и государственным имуществом»</t>
  </si>
  <si>
    <t>110Л912</t>
  </si>
  <si>
    <t>Повышение эффективности управления и распоряжения государственным имуществом Республики Алтай в рамках подпрограммы «Повышение эффективности управления и распоряжения государственным имуществом Республики Алтай» государственной программы Республики Алтай «Управление государственными финансами и государственным имуществом»</t>
  </si>
  <si>
    <t>1131000</t>
  </si>
  <si>
    <t>Повышение эффективности использования земельных участков в Республике Алтай в рамках подпрограммы «Повышение эффективности управления и распоряжения государственным имуществом Республики Алтай» государственной программы Республики Алтай «Управление государственными финансами и государственным имуществом»</t>
  </si>
  <si>
    <t>1132000</t>
  </si>
  <si>
    <t>Расходы на повышение квалификации работников Министерства имущественных отношений  Республики Алтай в рамках государственной программы Республики Алтай «Управление государственными финансами и государственным имуществом»</t>
  </si>
  <si>
    <t>110П912</t>
  </si>
  <si>
    <t>Комитет по физической культуре и спорту Республики Алтай</t>
  </si>
  <si>
    <t>Обеспечение доступной среды для инвалидов и других маломобильных граждан в подведомственных учреждениях Комитета по физической культуре и спорту Республики Алтай в рамках подпрограммы "Доступная среда" государственной программы Республики Алтай "Обеспечение социальной защищенности и занятости населения"</t>
  </si>
  <si>
    <t>0557000</t>
  </si>
  <si>
    <t>Дополнительное образование детей в учреждениях спортивной направленности регионального значения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</si>
  <si>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0914001</t>
  </si>
  <si>
    <t>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</si>
  <si>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0914002</t>
  </si>
  <si>
    <t>Мероприятия государственной программы Российской Федерации "Доступная среда" на 2011-2015 годы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</si>
  <si>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0915027</t>
  </si>
  <si>
    <t>Развитие массового спорта в Республике Алтай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</si>
  <si>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0917000</t>
  </si>
  <si>
    <t>Адресная поддержка спортивных организаций Республики Алтай в рамках подпрограммы «Развитие спорта высших достижений» государственной программы Республики Алтай «Развитие  физической культуры и спорта»</t>
  </si>
  <si>
    <t>0921002</t>
  </si>
  <si>
    <t>Адресная финансовая поддержка спортивным организациям, осуществляющим подготовку спортивного резерва для сборных команд Российской Федерации в рамках подпрограммы «Развитие спорта высших достижений» государственной программы Республики Алтай «Развитие  физической культуры и спорта»</t>
  </si>
  <si>
    <t>0925081</t>
  </si>
  <si>
    <t>Комплексные меры по противодействию незаконному обороту и потреблению наркотических средств, психотропных веществ и их прекурсоров в Республике Алтай в сфере физической культуры и спорта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</si>
  <si>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1019003</t>
  </si>
  <si>
    <t>Софинансирование капитальных вложений в объекты государственной собственности субъектов Российской Федерации в рамках подпрограммы "Развитие физической культуры и массового спорта" государственной программы Российской Федерации "Развитие физической культуры и спорта"</t>
  </si>
  <si>
    <t>0915111</t>
  </si>
  <si>
    <t>09170П0</t>
  </si>
  <si>
    <t>Формирование и обеспечение сборных команд Республики Алтай в рамках подпрограммы «Развитие спорта высших достижений» государственной программы Республики Алтай «Развитие  физической культуры и спорта»</t>
  </si>
  <si>
    <t>0921001</t>
  </si>
  <si>
    <t>Организация тренировочного процесса спортсменов  высокого класса в рамках подпрограммы «Развитие спорта высших достижений» государственной программы Республики Алтай «Развитие  физической культуры и спорта»</t>
  </si>
  <si>
    <t>0922000</t>
  </si>
  <si>
    <t>Материально-техническое обеспечение Комитета по физической культуре и спорту Республики Алтай в рамках государственной программы Республики Алтай «Развитие  физической культуры и спорта»</t>
  </si>
  <si>
    <t>090Л913</t>
  </si>
  <si>
    <t>Централизованное обслуживание Комитета по физической культуре и спорту Республики Алтай и подведомственных ему государственных учреждений Республики Алтай в рамках государственной программы Республики Алтай «Развитие  физической культуры и спорта»</t>
  </si>
  <si>
    <t>090Ц913</t>
  </si>
  <si>
    <t>Материально-техническое обеспечение Контрольно-счетной палаты Республики Алтай</t>
  </si>
  <si>
    <t>990Л914</t>
  </si>
  <si>
    <t>Повышение квалификации работников Контрольно-счетной палаты Республики Алтай</t>
  </si>
  <si>
    <t>990П914</t>
  </si>
  <si>
    <t>Материально-техническое обеспечение Комитета по тарифам Республики Алтай в рамках государственной программы Республики Алтай «Развитие жилищно-коммунального и транспортного комплекса»</t>
  </si>
  <si>
    <t>020Л915</t>
  </si>
  <si>
    <t>Внедрение регионального сегмента Единой информационной системы ФСТ России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</si>
  <si>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021Ф000</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</si>
  <si>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</si>
  <si>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990Б916</t>
  </si>
  <si>
    <t>Материально-техническое обеспечение Избирательной комиссии Республики Алтай</t>
  </si>
  <si>
    <t>990Л916</t>
  </si>
  <si>
    <t>Подготовка и проведение выборов и референдумов высшего должностного лица субъекта Российской Федерации</t>
  </si>
  <si>
    <t>99Г1916</t>
  </si>
  <si>
    <t>Специальные расходы</t>
  </si>
  <si>
    <t>880</t>
  </si>
  <si>
    <t>Подготовка и проведение выборов и референдумов  в законодательные органы государственной власти субъекта Российской Федерации</t>
  </si>
  <si>
    <t>99Г2916</t>
  </si>
  <si>
    <t>Повышение квалификации работников Избирательной комиссии Республики Алтай</t>
  </si>
  <si>
    <t>990П916</t>
  </si>
  <si>
    <t>Председатель законодательного (представительного) органа государственной власти субъекта Российской Федерации</t>
  </si>
  <si>
    <t>9901917</t>
  </si>
  <si>
    <t>Депутаты законодательного (представительного) органа государственной власти субъекта Российской Федерации, осуществляющие депутатскую деятельность на профессиональной постоянной основе</t>
  </si>
  <si>
    <t>9902917</t>
  </si>
  <si>
    <t xml:space="preserve">Материально-техническое обеспечение Государственного Собрания - Эл Курултай Республики Алтай </t>
  </si>
  <si>
    <t>990Л917</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</si>
  <si>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</si>
  <si>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</si>
  <si>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Создание условий для осуществления деятельности высшего представительного законодательного органа государственной власти Республики Алтай</t>
  </si>
  <si>
    <t>99009П7</t>
  </si>
  <si>
    <t>Централизованное обслуживание Аппарата Государственного Собрания - Эл Курултай Республики Алтай</t>
  </si>
  <si>
    <t>990Ц917</t>
  </si>
  <si>
    <t>Повышение квалификации работников Государственного Собрания - Эл Курултай Республики Алтай</t>
  </si>
  <si>
    <t>990П917</t>
  </si>
  <si>
    <t>Члены Совета Федерации и их помощники</t>
  </si>
  <si>
    <t>9902918</t>
  </si>
  <si>
    <t>Депутаты Государственной Думы и их помощники</t>
  </si>
  <si>
    <t>9904918</t>
  </si>
  <si>
    <t>Обеспечение деятельности депутатов Государственной Думы и их помощников в избирательных округах</t>
  </si>
  <si>
    <t>9905141</t>
  </si>
  <si>
    <t>Обеспечение членов Совета Федерации и их помощников в субъектах Российской Федерации</t>
  </si>
  <si>
    <t>9905142</t>
  </si>
  <si>
    <t>Высшее должностное лицо субъекта Российской Федерации его заместители</t>
  </si>
  <si>
    <t>9901918</t>
  </si>
  <si>
    <t>Материально-техническое обеспечение Правительства Республики Алтай</t>
  </si>
  <si>
    <t>990Л918</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</si>
  <si>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</si>
  <si>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9905930</t>
  </si>
  <si>
    <t>Государственная регистрация актов гражданского состояния</t>
  </si>
  <si>
    <t>9909918</t>
  </si>
  <si>
    <t>Освещение деятельности органов государственной власти Республики Алтай в средствах массовой информации (имиджевые мероприятия)</t>
  </si>
  <si>
    <t>990Ж918</t>
  </si>
  <si>
    <t>Взносы в международные организации</t>
  </si>
  <si>
    <t>862</t>
  </si>
  <si>
    <t xml:space="preserve">Централизованное обслуживание Единого аппарата Главы Республики Алтай и Правительства Республики Алтай </t>
  </si>
  <si>
    <t>990Ц918</t>
  </si>
  <si>
    <t>Мероприятия в области мобилизационной подготовки</t>
  </si>
  <si>
    <t>9906918</t>
  </si>
  <si>
    <t>Обеспечение мероприятий в области гражданской обороны, чрезвычайных ситуаций и пожарной безопасности в Республике Алтай</t>
  </si>
  <si>
    <t>990И918</t>
  </si>
  <si>
    <t>Проведение мероприятий, связанных с информированием населения об угрозе возникновения и о возникновении чрезвычайных ситуаций,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</si>
  <si>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021И000</t>
  </si>
  <si>
    <t>Внедрение систем мониторинга на базе технологий ГЛОНАСС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</si>
  <si>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0226000</t>
  </si>
  <si>
    <t>Вещевое обеспечение вне рамок государственного оборонного заказа</t>
  </si>
  <si>
    <t>226</t>
  </si>
  <si>
    <t>021Д000</t>
  </si>
  <si>
    <t>Повышение квалификации работников Правительства Республики Алтай</t>
  </si>
  <si>
    <t>990П918</t>
  </si>
  <si>
    <t>Обнародование (официальное опубликование) правовых актов органов государственной власти Республики Алтай</t>
  </si>
  <si>
    <t>9908918</t>
  </si>
  <si>
    <t>Министерство лесного хозяйства Республики Алтай</t>
  </si>
  <si>
    <t>Предоставление услуг (выполнение работ) в сфере экологии и охраны окружающей среды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</si>
  <si>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0614000</t>
  </si>
  <si>
    <t>Субсидии на мероприятия по капитальному ремонту гидротехнических сооружений, находящихся в муниципальной собственности,  и бесхозяйных гидротехнических сооружений в рамках подпрограммы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</si>
  <si>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0631502</t>
  </si>
  <si>
    <t xml:space="preserve"> Субсидии на софинансирование капитальных вложений в объекты муниципальной собственности в рамках подпрограммы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</si>
  <si>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06315П2</t>
  </si>
  <si>
    <t>Мероприятия ФЦП «Развитие водохозяйственного комплекса Российской Федерации в 2012-2020 годах» в рамках подпрограммы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</si>
  <si>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0635016</t>
  </si>
  <si>
    <t>Субвенции на осуществление отдельных полномочий в области водных отношений в рамках подпрограммы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</si>
  <si>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0635128</t>
  </si>
  <si>
    <t>Осуществление переданных органам государственной власти субъектов Российской Федерации в соответствии с частью 1 статьи 26 Водного кодекса Российской Федерации отдельных полномочий Российской Федерации в области водных отношений в рамках подпрограммы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</si>
  <si>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0635960</t>
  </si>
  <si>
    <t>Улучшение противопожарной обстановки на объектах особой экономической зоны туристско-рекреационного типа  в рамках подпрограммы «Развитие туристско-рекреационного комплекса Республики Алтай» государственной программы Республики Алтай «Развитие внутреннего и въездного туризма»</t>
  </si>
  <si>
    <t>0313000</t>
  </si>
  <si>
    <t>Развитие лесного хозяйства в рамках подпрограммы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</si>
  <si>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0621000</t>
  </si>
  <si>
    <t>Субвенции на осуществление отдельных полномочий в области лесных отношений в рамках подпрограммы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</si>
  <si>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0625129</t>
  </si>
  <si>
    <t>Приобретение специализированной лесопожарной техники и оборудования в рамках подпрограммы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</si>
  <si>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0625131</t>
  </si>
  <si>
    <t>Софинансирование расходов Республики Алтай по договору финансовой аренды (лизинга) вертолета в рамках подпрограммы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</si>
  <si>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0625398</t>
  </si>
  <si>
    <t>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Российской Федерации в области лесных отношений в рамках подпрограммы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</si>
  <si>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0625970</t>
  </si>
  <si>
    <t>Охрана окружающей среды</t>
  </si>
  <si>
    <t>Обеспечение экологической безопасности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</si>
  <si>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0611000</t>
  </si>
  <si>
    <t>Материально-техническое обеспечение Министерства лесного хозяйства Республики Алтай в рамках государственной программы Республики Алтай «Обеспечение экологической безопасности и улучшение состояния окружающей среды»</t>
  </si>
  <si>
    <t>060Л919</t>
  </si>
  <si>
    <t>Повышение квалификации работников Министерства лесного хозяйства Республики Алтай в рамках государственной программы Республики Алтай «Обеспечение экологической безопасности и улучшение состояния окружающей среды»</t>
  </si>
  <si>
    <t>060П919</t>
  </si>
  <si>
    <t>Материально-техническое обеспечение Инспекции Гостехнадзора Республики Алтай в рамках государственной программы Республики Алтай «Развитие жилищно-коммунального и транспортного комплекса»</t>
  </si>
  <si>
    <t>020Л920</t>
  </si>
  <si>
    <t>Обеспечение технического состояния самоходной техники, тракторов, дорожно-строительных машин, прицепов к ним и другой техники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</si>
  <si>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021Ю000</t>
  </si>
  <si>
    <t>Повышение квалификации работников Инспекции Гостехнадзора Республики Алтай в рамках государственной программы Республики Алтай «Развитие жилищно-коммунального и транспортного комплекса»</t>
  </si>
  <si>
    <t>020П920</t>
  </si>
  <si>
    <t>Материально-техническое обеспечение Комитета занятости Республики Алтай в рамках государственной программы Республики Алтай «Обеспечение социальной защищенности и занятости населения»</t>
  </si>
  <si>
    <t>050Л922</t>
  </si>
  <si>
    <t>Организация осуществления занятости населения в рамках подпрограммы «Занятость населения и охрана труда» государственной программы Республики Алтай «Обеспечение социальной защищенности и занятости населения»</t>
  </si>
  <si>
    <t>0561001</t>
  </si>
  <si>
    <t>Активная политика занятости населения в рамках подпрограммы «Занятость населения и охрана труда» государственной программы Республики Алтай «Обеспечение социальной защищенности и занятости населения»</t>
  </si>
  <si>
    <t>0561002</t>
  </si>
  <si>
    <t>Содействие в трудоустройстве незанятых инвалидов в рамках подпрограммы «Занятость населения и охрана труда» государственной программы Республики Алтай «Обеспечение социальной защищенности и занятости населения»</t>
  </si>
  <si>
    <t>0561010</t>
  </si>
  <si>
    <t>Дополнительные меры снижения напряженности на рынке труда в рамках подпрограммы «Занятость населения и охрана труда» государственной программы Республики Алтай «Обеспечение социальной защищенности и занятости населения»</t>
  </si>
  <si>
    <t>0562000</t>
  </si>
  <si>
    <t>Реализация дополнительных мероприятий в сфере занятости населения в рамках подпрограммы «Занятость населения и охрана труда» государственной программы Республики Алтай «Обеспечение социальной защищенности и занятости населения»</t>
  </si>
  <si>
    <t>0565083</t>
  </si>
  <si>
    <t>050П922</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</si>
  <si>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в рамках подпрограммы «Занятость населения и охрана труда» государственной программы Республики Алтай «Обеспечение социальной защищенности и занятости населения»</t>
  </si>
  <si>
    <t>0565290</t>
  </si>
  <si>
    <t>Межбюджетные трансферты бюджету Пенсионного фонда Российской Федерации</t>
  </si>
  <si>
    <t>570</t>
  </si>
  <si>
    <t>Стипендии</t>
  </si>
  <si>
    <t>340</t>
  </si>
  <si>
    <t xml:space="preserve">Исследования в области качества туристского продукта Республики Алтай в рамках подпрограммы «Повышение качества туристского продукта Республики Алтай» государственной программы Республики Алтай «Развитие внутреннего и въездного туризма» </t>
  </si>
  <si>
    <t>0321000</t>
  </si>
  <si>
    <t>Мероприятия по видам туризма в рамках подпрограммы "Повышение качества туристского продукта Республики Алтай" государственной программы Республики Алтай "Развитие внутреннего и въездного туризма"</t>
  </si>
  <si>
    <t>0322000</t>
  </si>
  <si>
    <t xml:space="preserve">Продвижение туристского продукта Республики Алтай на внутреннем туристском рынке в рамках подпрограммы «Продвижение туристского продукта на мировом и внутреннем туристских рынках» государственной программы Республики Алтай «Развитие внутреннего и въездного туризма» </t>
  </si>
  <si>
    <t>0331000</t>
  </si>
  <si>
    <t>Продвижение туристского продукта Республики Алтай на мировом туристском рынке в рамках подпрограммы «Продвижение туристского продукта на мировом и внутреннем туристских рынках» государственной программы Республики Алтай «Развитие внутреннего и въездного туризма»</t>
  </si>
  <si>
    <t>0332000</t>
  </si>
  <si>
    <t>Материально-техническое обеспечение туризма и предпринимательства Республики Алтай в рамках государственной программы Республики Алтай «Развитие конкурентных рынков»</t>
  </si>
  <si>
    <t>040Л923</t>
  </si>
  <si>
    <t>Формирование внешней среды малого и среднего предпринимательства в рамках подпрограммы «Развитие малого и среднего предпринимательства» государственной программы Республики Алтай «Развитие конкурентных рынков»</t>
  </si>
  <si>
    <t>0411000</t>
  </si>
  <si>
    <t>Поддержка малого и среднего предпринимательства в рамках подпрограммы «Развитие малого и среднего предпринимательства» государственной программы Республики Алтай «Развитие конкурентных рынков»</t>
  </si>
  <si>
    <t>0412000</t>
  </si>
  <si>
    <t>Субсидии на развитие малого и среднего предпринимательства в рамках подпрограммы «Развитие малого и среднего предпринимательства» государственной программы Республики Алтай «Развитие конкурентных рынков»</t>
  </si>
  <si>
    <t>0412501</t>
  </si>
  <si>
    <t>Создание и развитие сети объектов инфраструктуры малого и среднего предпринимательства в рамках подпрограммы Развитие малого и среднего предпринимательства» государственной программы Республики Алтай «Развитие конкурентных рынков»</t>
  </si>
  <si>
    <t>0414000</t>
  </si>
  <si>
    <t>Повышение квалификации работников Министерства туризма и предпринимательства Республики Алтай в рамках государственной программы Республики Алтай «Развитие конкурентных рынков»</t>
  </si>
  <si>
    <t>040П923</t>
  </si>
  <si>
    <t>Аппарат Уполномоченного по правам человека в Республике Алтай</t>
  </si>
  <si>
    <t>Материально-техническое обеспечение Аппарата Уполномоченного по правам человека в  Республике Алтай</t>
  </si>
  <si>
    <t>990Л924</t>
  </si>
  <si>
    <t>Комитет по охране, использованию и воспроизводству объектов  животного мира Республики Алтай</t>
  </si>
  <si>
    <t>Регулирование численности животных, наносящих ущерб сельскому и охотничьему хозяйству,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</si>
  <si>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0129000</t>
  </si>
  <si>
    <t>Материально-техническое обеспечение Комитета по охране, использованию и воспроизводству объектов животного мира Республики Алтай в рамках государственной программы Республики Алтай «Обеспечение экологической безопасности и улучшение состояния окружающей среды»</t>
  </si>
  <si>
    <t>060Л925</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</si>
  <si>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 животном мире" полномочий Российской Федерации в области организации, регулирования и охраны водных биологических ресурсов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</si>
  <si>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0615910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</si>
  <si>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</si>
  <si>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0615920</t>
  </si>
  <si>
    <t>Осуществление переданных органам государственной власти субъектов Российской Федерации в соответствии с частью 1 статьи 33 Федерального закона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по федеральному государственному охотничьему надзору, выдаче разрешений на добычу охотничьих ресурсов и заключению охотхозяйственных соглашений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</si>
  <si>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0615980</t>
  </si>
  <si>
    <t>Осуществление переданных органам государственной власти субъектов Российской Федерации в соответствии с частью 1 статьи 33 Федерального закона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исключением полномочий Российской Федерации по федеральному государственному охотничьему надзору, выдаче разрешений на добычу охотничьих ресурсов и заключению охотхозяйственных соглашений)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</si>
  <si>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0615990</t>
  </si>
  <si>
    <t>Развитие охотничьего хозяйства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</si>
  <si>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0616000</t>
  </si>
  <si>
    <t>Территориальное охотоустройство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</si>
  <si>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0616001</t>
  </si>
  <si>
    <t>Комитет по обеспечению деятельности мировых судей Республики Алтай</t>
  </si>
  <si>
    <t>Материально-техническое обеспечение Аппарата мировых судей Республики Алтай</t>
  </si>
  <si>
    <t>990Л926</t>
  </si>
  <si>
    <t>Повышение квалификации работников Аппарата мировых судей Республики Алтай</t>
  </si>
  <si>
    <t>990П926</t>
  </si>
  <si>
    <t>Аппарат Уполномоченного по защите прав предпринимателей в Республике Алтай</t>
  </si>
  <si>
    <t>Материально-техническое обеспечение Аппарата Уполномоченного по защите прав предпринимателей в Республике Алтай</t>
  </si>
  <si>
    <t>990Л927</t>
  </si>
  <si>
    <t>Министерство экономики, туризма, инвестиций и предпринимательства Республики Алтай</t>
  </si>
  <si>
    <t>Материально-техническое обеспечение Министерства экономики, туризма, инвестиций и предпринимательства Республики Алтай</t>
  </si>
  <si>
    <t>990Л928</t>
  </si>
  <si>
    <t>Комитет информатизации, телекоммуникаций и связи Республики Алтай</t>
  </si>
  <si>
    <t>Материально-техническое обеспечение Комитета по  информатизации, телекоммуникации и связи Республики Алтай</t>
  </si>
  <si>
    <t>990Л929</t>
  </si>
  <si>
    <t xml:space="preserve">Комитет по информационной политике, межнациональным отношениям и связям с общественностью Республики Алтай </t>
  </si>
  <si>
    <t>Материально-техническое обеспечение Комитета по информационной политике, межнациональным отношениям и связям с общественностью Республики Алтай</t>
  </si>
  <si>
    <t>990Л930</t>
  </si>
  <si>
    <t>Комитет по делам записи актов гражданского состояния и архивов Республики Алтай».</t>
  </si>
  <si>
    <t>Материально-техническое обеспечение Комитета по делам записи актов гражданского состояния и архивов Республики Алтай</t>
  </si>
  <si>
    <t>990Л931</t>
  </si>
  <si>
    <t xml:space="preserve">Итого расходов </t>
  </si>
  <si>
    <t>к Закону Республики Алтай "Об исполнении республиканского бюджета Республики Алтай за 2013 год"</t>
  </si>
  <si>
    <t>7</t>
  </si>
  <si>
    <t>Приложение 4</t>
  </si>
</sst>
</file>

<file path=xl/styles.xml><?xml version="1.0" encoding="utf-8"?>
<styleSheet xmlns="http://schemas.openxmlformats.org/spreadsheetml/2006/main">
  <numFmts count="8">
    <numFmt numFmtId="43" formatCode="_-* #,##0.00_р_._-;\-* #,##0.00_р_._-;_-* &quot;-&quot;??_р_._-;_-@_-"/>
    <numFmt numFmtId="164" formatCode="_(* #,##0.00_);_(* \(#,##0.00\);_(* &quot;-&quot;??_);_(@_)"/>
    <numFmt numFmtId="165" formatCode="#,##0.0"/>
    <numFmt numFmtId="166" formatCode="_-* #,##0.0_р_._-;\-* #,##0.0_р_._-;_-* &quot;-&quot;??_р_._-;_-@_-"/>
    <numFmt numFmtId="171" formatCode="_-* #,##0.0_р_._-;\-* #,##0.0_р_._-;_-* &quot;-&quot;?_р_._-;_-@_-"/>
    <numFmt numFmtId="172" formatCode="000"/>
    <numFmt numFmtId="173" formatCode="00"/>
    <numFmt numFmtId="174" formatCode="0000000"/>
  </numFmts>
  <fonts count="10">
    <font>
      <sz val="10"/>
      <name val="Arial"/>
    </font>
    <font>
      <sz val="10"/>
      <name val="Arial"/>
      <family val="2"/>
      <charset val="204"/>
    </font>
    <font>
      <b/>
      <sz val="12"/>
      <name val="Times New Roman"/>
      <family val="1"/>
      <charset val="204"/>
    </font>
    <font>
      <sz val="12"/>
      <name val="Times New Roman"/>
      <family val="1"/>
      <charset val="204"/>
    </font>
    <font>
      <sz val="10"/>
      <name val="Arial"/>
      <family val="2"/>
      <charset val="204"/>
    </font>
    <font>
      <sz val="10"/>
      <name val="Arial"/>
      <family val="2"/>
      <charset val="204"/>
    </font>
    <font>
      <sz val="10"/>
      <name val="Arial Cyr"/>
      <charset val="204"/>
    </font>
    <font>
      <sz val="12"/>
      <color theme="1"/>
      <name val="Times New Roman"/>
      <family val="1"/>
      <charset val="204"/>
    </font>
    <font>
      <b/>
      <sz val="16"/>
      <color theme="1"/>
      <name val="Times New Roman"/>
      <family val="1"/>
    </font>
    <font>
      <sz val="8"/>
      <name val="Arial Cyr"/>
      <charset val="204"/>
    </font>
  </fonts>
  <fills count="2">
    <fill>
      <patternFill patternType="none"/>
    </fill>
    <fill>
      <patternFill patternType="gray125"/>
    </fill>
  </fills>
  <borders count="27">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4">
    <xf numFmtId="0" fontId="0" fillId="0" borderId="0"/>
    <xf numFmtId="164" fontId="1" fillId="0" borderId="0" applyFont="0" applyFill="0" applyBorder="0" applyAlignment="0" applyProtection="0"/>
    <xf numFmtId="0" fontId="4" fillId="0" borderId="0"/>
    <xf numFmtId="0" fontId="5"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cellStyleXfs>
  <cellXfs count="89">
    <xf numFmtId="0" fontId="0" fillId="0" borderId="0" xfId="0"/>
    <xf numFmtId="43" fontId="3" fillId="0" borderId="0" xfId="1" applyNumberFormat="1" applyFont="1" applyFill="1"/>
    <xf numFmtId="166" fontId="3" fillId="0" borderId="9" xfId="1" applyNumberFormat="1" applyFont="1" applyFill="1" applyBorder="1"/>
    <xf numFmtId="43" fontId="3" fillId="0" borderId="0" xfId="1" applyNumberFormat="1" applyFont="1" applyFill="1" applyProtection="1">
      <protection hidden="1"/>
    </xf>
    <xf numFmtId="0" fontId="3" fillId="0" borderId="0" xfId="33" applyNumberFormat="1" applyFont="1" applyFill="1" applyBorder="1" applyAlignment="1" applyProtection="1">
      <alignment horizontal="justify" vertical="center" wrapText="1"/>
      <protection hidden="1"/>
    </xf>
    <xf numFmtId="0" fontId="3" fillId="0" borderId="0" xfId="33" applyNumberFormat="1" applyFont="1" applyFill="1" applyBorder="1" applyAlignment="1" applyProtection="1">
      <alignment vertical="center"/>
      <protection hidden="1"/>
    </xf>
    <xf numFmtId="43" fontId="3" fillId="0" borderId="0" xfId="1" applyNumberFormat="1" applyFont="1" applyFill="1" applyBorder="1" applyAlignment="1" applyProtection="1">
      <alignment vertical="center"/>
      <protection hidden="1"/>
    </xf>
    <xf numFmtId="0" fontId="3" fillId="0" borderId="0" xfId="33" applyNumberFormat="1" applyFont="1" applyFill="1" applyBorder="1" applyAlignment="1" applyProtection="1">
      <alignment horizontal="center" vertical="center"/>
      <protection hidden="1"/>
    </xf>
    <xf numFmtId="165" fontId="7" fillId="0" borderId="7" xfId="32" applyNumberFormat="1" applyFont="1" applyFill="1" applyBorder="1" applyAlignment="1">
      <alignment horizontal="center" vertical="center" wrapText="1"/>
    </xf>
    <xf numFmtId="49" fontId="7" fillId="0" borderId="9" xfId="32" applyNumberFormat="1" applyFont="1" applyFill="1" applyBorder="1" applyAlignment="1">
      <alignment horizontal="center" vertical="center" wrapText="1"/>
    </xf>
    <xf numFmtId="165" fontId="7" fillId="0" borderId="9" xfId="32" applyNumberFormat="1" applyFont="1" applyFill="1" applyBorder="1" applyAlignment="1">
      <alignment horizontal="center" vertical="center" wrapText="1"/>
    </xf>
    <xf numFmtId="49" fontId="7" fillId="0" borderId="15" xfId="32" applyNumberFormat="1" applyFont="1" applyFill="1" applyBorder="1" applyAlignment="1">
      <alignment horizontal="center" vertical="center" wrapText="1"/>
    </xf>
    <xf numFmtId="49" fontId="7" fillId="0" borderId="13" xfId="32" applyNumberFormat="1" applyFont="1" applyFill="1" applyBorder="1" applyAlignment="1">
      <alignment horizontal="center" vertical="center" wrapText="1"/>
    </xf>
    <xf numFmtId="172" fontId="3" fillId="0" borderId="6" xfId="3" applyNumberFormat="1" applyFont="1" applyFill="1" applyBorder="1" applyAlignment="1" applyProtection="1">
      <alignment horizontal="left" wrapText="1"/>
      <protection hidden="1"/>
    </xf>
    <xf numFmtId="172" fontId="3" fillId="0" borderId="8" xfId="3" applyNumberFormat="1" applyFont="1" applyFill="1" applyBorder="1" applyAlignment="1" applyProtection="1">
      <alignment horizontal="center" vertical="center"/>
      <protection hidden="1"/>
    </xf>
    <xf numFmtId="173" fontId="3" fillId="0" borderId="8" xfId="3" applyNumberFormat="1" applyFont="1" applyFill="1" applyBorder="1" applyAlignment="1" applyProtection="1">
      <alignment horizontal="center" vertical="center"/>
      <protection hidden="1"/>
    </xf>
    <xf numFmtId="174" fontId="3" fillId="0" borderId="8" xfId="3" applyNumberFormat="1" applyFont="1" applyFill="1" applyBorder="1" applyAlignment="1" applyProtection="1">
      <alignment horizontal="center" vertical="center"/>
      <protection hidden="1"/>
    </xf>
    <xf numFmtId="172" fontId="3" fillId="0" borderId="7" xfId="3" applyNumberFormat="1" applyFont="1" applyFill="1" applyBorder="1" applyAlignment="1" applyProtection="1">
      <alignment horizontal="center" vertical="center"/>
      <protection hidden="1"/>
    </xf>
    <xf numFmtId="43" fontId="3" fillId="0" borderId="8" xfId="1" applyNumberFormat="1" applyFont="1" applyFill="1" applyBorder="1" applyAlignment="1" applyProtection="1">
      <alignment wrapText="1"/>
      <protection hidden="1"/>
    </xf>
    <xf numFmtId="43" fontId="3" fillId="0" borderId="8" xfId="1" applyNumberFormat="1" applyFont="1" applyFill="1" applyBorder="1" applyAlignment="1" applyProtection="1">
      <alignment horizontal="right"/>
      <protection hidden="1"/>
    </xf>
    <xf numFmtId="166" fontId="3" fillId="0" borderId="8" xfId="1" applyNumberFormat="1" applyFont="1" applyFill="1" applyBorder="1"/>
    <xf numFmtId="166" fontId="3" fillId="0" borderId="7" xfId="1" applyNumberFormat="1" applyFont="1" applyFill="1" applyBorder="1"/>
    <xf numFmtId="166" fontId="3" fillId="0" borderId="17" xfId="1" applyNumberFormat="1" applyFont="1" applyFill="1" applyBorder="1"/>
    <xf numFmtId="174" fontId="3" fillId="0" borderId="11" xfId="3" applyNumberFormat="1" applyFont="1" applyFill="1" applyBorder="1" applyAlignment="1" applyProtection="1">
      <alignment horizontal="center" vertical="center"/>
      <protection hidden="1"/>
    </xf>
    <xf numFmtId="43" fontId="3" fillId="0" borderId="11" xfId="1" applyNumberFormat="1" applyFont="1" applyFill="1" applyBorder="1" applyAlignment="1" applyProtection="1">
      <alignment wrapText="1"/>
      <protection hidden="1"/>
    </xf>
    <xf numFmtId="43" fontId="3" fillId="0" borderId="11" xfId="1" applyNumberFormat="1" applyFont="1" applyFill="1" applyBorder="1" applyAlignment="1" applyProtection="1">
      <alignment horizontal="right"/>
      <protection hidden="1"/>
    </xf>
    <xf numFmtId="166" fontId="3" fillId="0" borderId="11" xfId="1" applyNumberFormat="1" applyFont="1" applyFill="1" applyBorder="1"/>
    <xf numFmtId="166" fontId="3" fillId="0" borderId="18" xfId="1" applyNumberFormat="1" applyFont="1" applyFill="1" applyBorder="1"/>
    <xf numFmtId="166" fontId="3" fillId="0" borderId="10" xfId="1" applyNumberFormat="1" applyFont="1" applyFill="1" applyBorder="1"/>
    <xf numFmtId="172" fontId="3" fillId="0" borderId="9" xfId="3" applyNumberFormat="1" applyFont="1" applyFill="1" applyBorder="1" applyAlignment="1" applyProtection="1">
      <alignment horizontal="center" vertical="center"/>
      <protection hidden="1"/>
    </xf>
    <xf numFmtId="172" fontId="3" fillId="0" borderId="10" xfId="3" applyNumberFormat="1" applyFont="1" applyFill="1" applyBorder="1" applyAlignment="1" applyProtection="1">
      <alignment horizontal="left" wrapText="1"/>
      <protection hidden="1"/>
    </xf>
    <xf numFmtId="172" fontId="3" fillId="0" borderId="11" xfId="3" applyNumberFormat="1" applyFont="1" applyFill="1" applyBorder="1" applyAlignment="1" applyProtection="1">
      <alignment horizontal="center" vertical="center"/>
      <protection hidden="1"/>
    </xf>
    <xf numFmtId="173" fontId="3" fillId="0" borderId="11" xfId="3" applyNumberFormat="1" applyFont="1" applyFill="1" applyBorder="1" applyAlignment="1" applyProtection="1">
      <alignment horizontal="center" vertical="center"/>
      <protection hidden="1"/>
    </xf>
    <xf numFmtId="172" fontId="3" fillId="0" borderId="10" xfId="3" applyNumberFormat="1" applyFont="1" applyFill="1" applyBorder="1" applyAlignment="1" applyProtection="1">
      <alignment horizontal="justify" wrapText="1"/>
      <protection hidden="1"/>
    </xf>
    <xf numFmtId="171" fontId="3" fillId="0" borderId="0" xfId="3" applyNumberFormat="1" applyFont="1" applyFill="1"/>
    <xf numFmtId="174" fontId="3" fillId="0" borderId="22" xfId="3" applyNumberFormat="1" applyFont="1" applyFill="1" applyBorder="1" applyAlignment="1" applyProtection="1">
      <alignment horizontal="center" vertical="center"/>
      <protection hidden="1"/>
    </xf>
    <xf numFmtId="43" fontId="3" fillId="0" borderId="16" xfId="1" applyNumberFormat="1" applyFont="1" applyFill="1" applyBorder="1" applyAlignment="1" applyProtection="1">
      <alignment wrapText="1"/>
      <protection hidden="1"/>
    </xf>
    <xf numFmtId="43" fontId="3" fillId="0" borderId="16" xfId="1" applyNumberFormat="1" applyFont="1" applyFill="1" applyBorder="1" applyAlignment="1" applyProtection="1">
      <alignment horizontal="right"/>
      <protection hidden="1"/>
    </xf>
    <xf numFmtId="166" fontId="3" fillId="0" borderId="14" xfId="1" applyNumberFormat="1" applyFont="1" applyFill="1" applyBorder="1"/>
    <xf numFmtId="166" fontId="3" fillId="0" borderId="15" xfId="1" applyNumberFormat="1" applyFont="1" applyFill="1" applyBorder="1"/>
    <xf numFmtId="166" fontId="3" fillId="0" borderId="19" xfId="1" applyNumberFormat="1" applyFont="1" applyFill="1" applyBorder="1"/>
    <xf numFmtId="49" fontId="7" fillId="0" borderId="3" xfId="32" applyNumberFormat="1" applyFont="1" applyFill="1" applyBorder="1" applyAlignment="1">
      <alignment horizontal="center" vertical="center"/>
    </xf>
    <xf numFmtId="0" fontId="3" fillId="0" borderId="0" xfId="3" applyFont="1" applyFill="1" applyAlignment="1" applyProtection="1">
      <alignment horizontal="center" vertical="center"/>
      <protection hidden="1"/>
    </xf>
    <xf numFmtId="43" fontId="3" fillId="0" borderId="0" xfId="1" applyNumberFormat="1" applyFont="1" applyFill="1" applyAlignment="1" applyProtection="1">
      <alignment horizontal="center" vertical="center"/>
      <protection hidden="1"/>
    </xf>
    <xf numFmtId="43" fontId="3" fillId="0" borderId="0" xfId="1" applyNumberFormat="1" applyFont="1" applyFill="1" applyAlignment="1">
      <alignment horizontal="center" vertical="center"/>
    </xf>
    <xf numFmtId="0" fontId="3" fillId="0" borderId="0" xfId="3" applyFont="1" applyFill="1" applyAlignment="1">
      <alignment horizontal="center" vertical="center"/>
    </xf>
    <xf numFmtId="0" fontId="7" fillId="0" borderId="1" xfId="32" applyFont="1" applyFill="1" applyBorder="1" applyAlignment="1">
      <alignment horizontal="center" wrapText="1"/>
    </xf>
    <xf numFmtId="0" fontId="3" fillId="0" borderId="0" xfId="3" applyFont="1" applyFill="1" applyAlignment="1">
      <alignment horizontal="justify" wrapText="1"/>
    </xf>
    <xf numFmtId="0" fontId="3" fillId="0" borderId="0" xfId="3" applyFont="1" applyFill="1"/>
    <xf numFmtId="0" fontId="8" fillId="0" borderId="0" xfId="32" applyFont="1" applyFill="1" applyAlignment="1">
      <alignment horizontal="center" vertical="top" wrapText="1"/>
    </xf>
    <xf numFmtId="0" fontId="8" fillId="0" borderId="0" xfId="32" applyFont="1" applyFill="1" applyAlignment="1">
      <alignment vertical="top" wrapText="1"/>
    </xf>
    <xf numFmtId="0" fontId="3" fillId="0" borderId="0" xfId="3" applyFont="1" applyFill="1" applyAlignment="1"/>
    <xf numFmtId="0" fontId="7" fillId="0" borderId="6" xfId="32" applyFont="1" applyFill="1" applyBorder="1" applyAlignment="1">
      <alignment horizontal="center" vertical="center" wrapText="1" shrinkToFit="1"/>
    </xf>
    <xf numFmtId="43" fontId="7" fillId="0" borderId="7" xfId="4" applyFont="1" applyFill="1" applyBorder="1" applyAlignment="1">
      <alignment horizontal="center" vertical="center" wrapText="1"/>
    </xf>
    <xf numFmtId="2" fontId="7" fillId="0" borderId="17" xfId="32" applyNumberFormat="1" applyFont="1" applyFill="1" applyBorder="1" applyAlignment="1">
      <alignment horizontal="center" vertical="center" wrapText="1"/>
    </xf>
    <xf numFmtId="0" fontId="7" fillId="0" borderId="10" xfId="32" applyFont="1" applyFill="1" applyBorder="1" applyAlignment="1">
      <alignment horizontal="justify" vertical="center" wrapText="1" shrinkToFit="1"/>
    </xf>
    <xf numFmtId="0" fontId="7" fillId="0" borderId="9" xfId="32" applyFont="1" applyFill="1" applyBorder="1" applyAlignment="1">
      <alignment horizontal="center" vertical="center" wrapText="1"/>
    </xf>
    <xf numFmtId="43" fontId="7" fillId="0" borderId="9" xfId="4" applyFont="1" applyFill="1" applyBorder="1" applyAlignment="1">
      <alignment horizontal="center" vertical="center" wrapText="1"/>
    </xf>
    <xf numFmtId="2" fontId="7" fillId="0" borderId="18" xfId="32" applyNumberFormat="1" applyFont="1" applyFill="1" applyBorder="1" applyAlignment="1">
      <alignment horizontal="center" vertical="center" wrapText="1"/>
    </xf>
    <xf numFmtId="49" fontId="7" fillId="0" borderId="14" xfId="32" applyNumberFormat="1" applyFont="1" applyFill="1" applyBorder="1" applyAlignment="1">
      <alignment horizontal="center" vertical="center" wrapText="1" shrinkToFit="1"/>
    </xf>
    <xf numFmtId="49" fontId="7" fillId="0" borderId="15" xfId="32" applyNumberFormat="1" applyFont="1" applyFill="1" applyBorder="1" applyAlignment="1">
      <alignment horizontal="center" vertical="center"/>
    </xf>
    <xf numFmtId="49" fontId="7" fillId="0" borderId="19" xfId="32" applyNumberFormat="1" applyFont="1" applyFill="1" applyBorder="1" applyAlignment="1">
      <alignment horizontal="center" vertical="center"/>
    </xf>
    <xf numFmtId="49" fontId="7" fillId="0" borderId="20" xfId="32" applyNumberFormat="1" applyFont="1" applyFill="1" applyBorder="1" applyAlignment="1">
      <alignment horizontal="justify" vertical="center" wrapText="1" shrinkToFit="1"/>
    </xf>
    <xf numFmtId="49" fontId="7" fillId="0" borderId="13" xfId="32" applyNumberFormat="1" applyFont="1" applyFill="1" applyBorder="1" applyAlignment="1">
      <alignment horizontal="center" vertical="center"/>
    </xf>
    <xf numFmtId="49" fontId="7" fillId="0" borderId="21" xfId="32" applyNumberFormat="1" applyFont="1" applyFill="1" applyBorder="1" applyAlignment="1">
      <alignment horizontal="center" vertical="center"/>
    </xf>
    <xf numFmtId="49" fontId="7" fillId="0" borderId="0" xfId="32" applyNumberFormat="1" applyFont="1" applyFill="1" applyBorder="1" applyAlignment="1">
      <alignment horizontal="center" vertical="center" wrapText="1"/>
    </xf>
    <xf numFmtId="49" fontId="7" fillId="0" borderId="0" xfId="32" applyNumberFormat="1" applyFont="1" applyFill="1" applyBorder="1" applyAlignment="1">
      <alignment horizontal="center" vertical="center"/>
    </xf>
    <xf numFmtId="43" fontId="3" fillId="0" borderId="0" xfId="3" applyNumberFormat="1" applyFont="1" applyFill="1"/>
    <xf numFmtId="172" fontId="3" fillId="0" borderId="12" xfId="3" applyNumberFormat="1" applyFont="1" applyFill="1" applyBorder="1" applyAlignment="1" applyProtection="1">
      <alignment horizontal="left" wrapText="1"/>
      <protection hidden="1"/>
    </xf>
    <xf numFmtId="172" fontId="3" fillId="0" borderId="14" xfId="3" applyNumberFormat="1" applyFont="1" applyFill="1" applyBorder="1" applyAlignment="1" applyProtection="1">
      <alignment horizontal="left" wrapText="1"/>
      <protection hidden="1"/>
    </xf>
    <xf numFmtId="172" fontId="3" fillId="0" borderId="22" xfId="3" applyNumberFormat="1" applyFont="1" applyFill="1" applyBorder="1" applyAlignment="1" applyProtection="1">
      <alignment horizontal="center" vertical="center"/>
      <protection hidden="1"/>
    </xf>
    <xf numFmtId="173" fontId="3" fillId="0" borderId="22" xfId="3" applyNumberFormat="1" applyFont="1" applyFill="1" applyBorder="1" applyAlignment="1" applyProtection="1">
      <alignment horizontal="center" vertical="center"/>
      <protection hidden="1"/>
    </xf>
    <xf numFmtId="172" fontId="3" fillId="0" borderId="23" xfId="3" applyNumberFormat="1" applyFont="1" applyFill="1" applyBorder="1" applyAlignment="1" applyProtection="1">
      <alignment horizontal="center" vertical="center"/>
      <protection hidden="1"/>
    </xf>
    <xf numFmtId="0" fontId="7" fillId="0" borderId="2" xfId="32" applyFont="1" applyFill="1" applyBorder="1" applyAlignment="1">
      <alignment horizontal="justify" vertical="center" wrapText="1" shrinkToFit="1"/>
    </xf>
    <xf numFmtId="0" fontId="7" fillId="0" borderId="3" xfId="32" applyFont="1" applyFill="1" applyBorder="1" applyAlignment="1">
      <alignment horizontal="center" vertical="center"/>
    </xf>
    <xf numFmtId="43" fontId="7" fillId="0" borderId="4" xfId="1" applyNumberFormat="1" applyFont="1" applyFill="1" applyBorder="1" applyAlignment="1">
      <alignment vertical="center"/>
    </xf>
    <xf numFmtId="166" fontId="7" fillId="0" borderId="4" xfId="1" applyNumberFormat="1" applyFont="1" applyFill="1" applyBorder="1" applyAlignment="1">
      <alignment vertical="center"/>
    </xf>
    <xf numFmtId="166" fontId="7" fillId="0" borderId="5" xfId="1" applyNumberFormat="1" applyFont="1" applyFill="1" applyBorder="1" applyAlignment="1">
      <alignment vertical="center"/>
    </xf>
    <xf numFmtId="0" fontId="3" fillId="0" borderId="24" xfId="3" applyFont="1" applyFill="1" applyBorder="1" applyAlignment="1" applyProtection="1">
      <alignment horizontal="justify" wrapText="1"/>
      <protection hidden="1"/>
    </xf>
    <xf numFmtId="0" fontId="3" fillId="0" borderId="0" xfId="3" applyFont="1" applyFill="1" applyProtection="1">
      <protection hidden="1"/>
    </xf>
    <xf numFmtId="43" fontId="3" fillId="0" borderId="0" xfId="1" applyNumberFormat="1" applyFont="1" applyFill="1" applyAlignment="1" applyProtection="1">
      <alignment horizontal="justify" wrapText="1"/>
      <protection hidden="1"/>
    </xf>
    <xf numFmtId="43" fontId="3" fillId="0" borderId="0" xfId="1" applyNumberFormat="1" applyFont="1" applyFill="1" applyAlignment="1">
      <alignment horizontal="justify" wrapText="1"/>
    </xf>
    <xf numFmtId="43" fontId="2" fillId="0" borderId="0" xfId="1" applyNumberFormat="1" applyFont="1" applyFill="1"/>
    <xf numFmtId="0" fontId="8" fillId="0" borderId="0" xfId="32" applyFont="1" applyFill="1" applyAlignment="1">
      <alignment horizontal="center" vertical="top" wrapText="1"/>
    </xf>
    <xf numFmtId="0" fontId="3" fillId="0" borderId="0" xfId="3" applyFont="1" applyFill="1" applyAlignment="1">
      <alignment horizontal="left" vertical="center"/>
    </xf>
    <xf numFmtId="0" fontId="3" fillId="0" borderId="0" xfId="3" applyFont="1" applyFill="1" applyAlignment="1">
      <alignment horizontal="left" vertical="center" wrapText="1"/>
    </xf>
    <xf numFmtId="0" fontId="7" fillId="0" borderId="8" xfId="32" applyFont="1" applyFill="1" applyBorder="1" applyAlignment="1">
      <alignment horizontal="center" vertical="center" wrapText="1"/>
    </xf>
    <xf numFmtId="0" fontId="7" fillId="0" borderId="25" xfId="32" applyFont="1" applyFill="1" applyBorder="1" applyAlignment="1">
      <alignment horizontal="center" vertical="center" wrapText="1"/>
    </xf>
    <xf numFmtId="0" fontId="7" fillId="0" borderId="26" xfId="32" applyFont="1" applyFill="1" applyBorder="1" applyAlignment="1">
      <alignment horizontal="center" vertical="center" wrapText="1"/>
    </xf>
  </cellXfs>
  <cellStyles count="34">
    <cellStyle name="Обычный" xfId="0" builtinId="0"/>
    <cellStyle name="Обычный 2" xfId="2"/>
    <cellStyle name="Обычный 2 10" xfId="3"/>
    <cellStyle name="Обычный 2 10 2" xfId="32"/>
    <cellStyle name="Обычный 2 11" xfId="10"/>
    <cellStyle name="Обычный 2 13" xfId="11"/>
    <cellStyle name="Обычный 2 14" xfId="9"/>
    <cellStyle name="Обычный 2 15" xfId="12"/>
    <cellStyle name="Обычный 2 16" xfId="13"/>
    <cellStyle name="Обычный 2 17" xfId="16"/>
    <cellStyle name="Обычный 2 18" xfId="14"/>
    <cellStyle name="Обычный 2 19" xfId="17"/>
    <cellStyle name="Обычный 2 20" xfId="18"/>
    <cellStyle name="Обычный 2 21" xfId="19"/>
    <cellStyle name="Обычный 2 22" xfId="15"/>
    <cellStyle name="Обычный 2 23" xfId="21"/>
    <cellStyle name="Обычный 2 24" xfId="22"/>
    <cellStyle name="Обычный 2 25" xfId="23"/>
    <cellStyle name="Обычный 2 26" xfId="24"/>
    <cellStyle name="Обычный 2 27" xfId="25"/>
    <cellStyle name="Обычный 2 28" xfId="26"/>
    <cellStyle name="Обычный 2 29" xfId="27"/>
    <cellStyle name="Обычный 2 3" xfId="6"/>
    <cellStyle name="Обычный 2 30" xfId="28"/>
    <cellStyle name="Обычный 2 31" xfId="29"/>
    <cellStyle name="Обычный 2 33" xfId="5"/>
    <cellStyle name="Обычный 2 34" xfId="30"/>
    <cellStyle name="Обычный 2 35" xfId="20"/>
    <cellStyle name="Обычный 2 36" xfId="31"/>
    <cellStyle name="Обычный 2 6" xfId="33"/>
    <cellStyle name="Обычный 2 8" xfId="7"/>
    <cellStyle name="Обычный 2 9" xfId="8"/>
    <cellStyle name="Финансовый" xfId="1" builtinId="3"/>
    <cellStyle name="Финансовый 10"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6FAFB"/>
      <rgbColor rgb="00BFC5D2"/>
      <rgbColor rgb="00405E83"/>
      <rgbColor rgb="00FFE4C4"/>
      <rgbColor rgb="00000000"/>
      <rgbColor rgb="00A5C8A5"/>
      <rgbColor rgb="00FFFF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1871"/>
  <sheetViews>
    <sheetView tabSelected="1" workbookViewId="0">
      <selection activeCell="B1867" sqref="B1867"/>
    </sheetView>
  </sheetViews>
  <sheetFormatPr defaultColWidth="9.140625" defaultRowHeight="15.75"/>
  <cols>
    <col min="1" max="1" width="67.5703125" style="47" customWidth="1"/>
    <col min="2" max="2" width="11.42578125" style="45" customWidth="1"/>
    <col min="3" max="5" width="10.85546875" style="45" customWidth="1"/>
    <col min="6" max="6" width="8.28515625" style="45" customWidth="1"/>
    <col min="7" max="7" width="23.140625" style="48" hidden="1" customWidth="1"/>
    <col min="8" max="8" width="22" style="48" hidden="1" customWidth="1"/>
    <col min="9" max="9" width="21.140625" style="48" hidden="1" customWidth="1"/>
    <col min="10" max="10" width="11.28515625" style="48" hidden="1" customWidth="1"/>
    <col min="11" max="12" width="19.5703125" style="48" hidden="1" customWidth="1"/>
    <col min="13" max="13" width="18.42578125" style="48" hidden="1" customWidth="1"/>
    <col min="14" max="14" width="22.140625" style="48" customWidth="1"/>
    <col min="15" max="15" width="14.7109375" style="48" hidden="1" customWidth="1"/>
    <col min="16" max="16" width="18.42578125" style="48" hidden="1" customWidth="1"/>
    <col min="17" max="17" width="14.85546875" style="48" hidden="1" customWidth="1"/>
    <col min="18" max="18" width="15.140625" style="48" hidden="1" customWidth="1"/>
    <col min="19" max="19" width="9.140625" style="48" hidden="1" customWidth="1"/>
    <col min="20" max="230" width="9.140625" style="48" customWidth="1"/>
    <col min="231" max="16384" width="9.140625" style="48"/>
  </cols>
  <sheetData>
    <row r="1" spans="1:18">
      <c r="E1" s="84" t="s">
        <v>1179</v>
      </c>
      <c r="F1" s="84"/>
      <c r="G1" s="84"/>
      <c r="H1" s="84"/>
      <c r="I1" s="84"/>
      <c r="J1" s="84"/>
      <c r="K1" s="84"/>
      <c r="L1" s="84"/>
      <c r="M1" s="84"/>
      <c r="N1" s="84"/>
    </row>
    <row r="2" spans="1:18" ht="60.75" customHeight="1">
      <c r="E2" s="85" t="s">
        <v>1177</v>
      </c>
      <c r="F2" s="85"/>
      <c r="G2" s="85"/>
      <c r="H2" s="85"/>
      <c r="I2" s="85"/>
      <c r="J2" s="85"/>
      <c r="K2" s="85"/>
      <c r="L2" s="85"/>
      <c r="M2" s="85"/>
      <c r="N2" s="85"/>
    </row>
    <row r="5" spans="1:18" ht="46.5" customHeight="1">
      <c r="A5" s="83" t="s">
        <v>85</v>
      </c>
      <c r="B5" s="83"/>
      <c r="C5" s="83"/>
      <c r="D5" s="83"/>
      <c r="E5" s="83"/>
      <c r="F5" s="83"/>
      <c r="G5" s="83"/>
      <c r="H5" s="83"/>
      <c r="I5" s="83"/>
      <c r="J5" s="83"/>
      <c r="K5" s="83"/>
      <c r="L5" s="83"/>
      <c r="M5" s="83"/>
      <c r="N5" s="83"/>
      <c r="O5" s="49"/>
      <c r="P5" s="50"/>
      <c r="Q5" s="50"/>
      <c r="R5" s="50"/>
    </row>
    <row r="6" spans="1:18">
      <c r="A6" s="4"/>
      <c r="B6" s="5"/>
      <c r="C6" s="5"/>
      <c r="D6" s="5"/>
      <c r="E6" s="5"/>
      <c r="F6" s="5"/>
      <c r="G6" s="6">
        <f>SUBTOTAL(9,G12:G1855)</f>
        <v>57815853000</v>
      </c>
      <c r="H6" s="6">
        <f t="shared" ref="H6:M6" si="0">SUBTOTAL(9,H12:H1855)</f>
        <v>100141387699.62</v>
      </c>
      <c r="I6" s="6">
        <f t="shared" si="0"/>
        <v>89329362537.369995</v>
      </c>
      <c r="J6" s="6"/>
      <c r="K6" s="6">
        <f t="shared" si="0"/>
        <v>57831984.299999997</v>
      </c>
      <c r="L6" s="6">
        <f t="shared" si="0"/>
        <v>98467659</v>
      </c>
      <c r="M6" s="6">
        <f t="shared" si="0"/>
        <v>100155310.5</v>
      </c>
      <c r="N6" s="6"/>
      <c r="O6" s="51" t="s">
        <v>86</v>
      </c>
      <c r="P6" s="48">
        <v>89341071.700000003</v>
      </c>
    </row>
    <row r="7" spans="1:18" ht="16.5" thickBot="1">
      <c r="A7" s="4"/>
      <c r="B7" s="7"/>
      <c r="C7" s="7"/>
      <c r="D7" s="7"/>
      <c r="E7" s="7"/>
      <c r="F7" s="7"/>
      <c r="G7" s="46" t="s">
        <v>2</v>
      </c>
      <c r="H7" s="46"/>
      <c r="I7" s="46"/>
      <c r="J7" s="46"/>
      <c r="K7" s="46" t="s">
        <v>87</v>
      </c>
      <c r="L7" s="46"/>
      <c r="M7" s="46"/>
      <c r="N7" s="46" t="s">
        <v>21</v>
      </c>
      <c r="O7" s="46"/>
    </row>
    <row r="8" spans="1:18" ht="36" customHeight="1">
      <c r="A8" s="52" t="s">
        <v>0</v>
      </c>
      <c r="B8" s="86" t="s">
        <v>88</v>
      </c>
      <c r="C8" s="87"/>
      <c r="D8" s="87"/>
      <c r="E8" s="87"/>
      <c r="F8" s="88"/>
      <c r="G8" s="53" t="s">
        <v>22</v>
      </c>
      <c r="H8" s="8" t="s">
        <v>23</v>
      </c>
      <c r="I8" s="8" t="s">
        <v>1</v>
      </c>
      <c r="J8" s="54" t="s">
        <v>24</v>
      </c>
      <c r="K8" s="53" t="s">
        <v>89</v>
      </c>
      <c r="L8" s="53" t="s">
        <v>90</v>
      </c>
      <c r="M8" s="8" t="s">
        <v>23</v>
      </c>
      <c r="N8" s="8" t="s">
        <v>1</v>
      </c>
      <c r="O8" s="54" t="s">
        <v>24</v>
      </c>
      <c r="P8" s="48" t="s">
        <v>1</v>
      </c>
    </row>
    <row r="9" spans="1:18" ht="47.25">
      <c r="A9" s="55"/>
      <c r="B9" s="56" t="s">
        <v>91</v>
      </c>
      <c r="C9" s="9" t="s">
        <v>25</v>
      </c>
      <c r="D9" s="9" t="s">
        <v>26</v>
      </c>
      <c r="E9" s="9" t="s">
        <v>92</v>
      </c>
      <c r="F9" s="9" t="s">
        <v>93</v>
      </c>
      <c r="G9" s="57"/>
      <c r="H9" s="10"/>
      <c r="I9" s="10"/>
      <c r="J9" s="58"/>
      <c r="K9" s="57"/>
      <c r="L9" s="57"/>
      <c r="M9" s="10"/>
      <c r="N9" s="10"/>
      <c r="O9" s="58"/>
    </row>
    <row r="10" spans="1:18" ht="16.5" thickBot="1">
      <c r="A10" s="59">
        <v>1</v>
      </c>
      <c r="B10" s="11">
        <v>2</v>
      </c>
      <c r="C10" s="11">
        <v>3</v>
      </c>
      <c r="D10" s="11">
        <v>4</v>
      </c>
      <c r="E10" s="11">
        <v>5</v>
      </c>
      <c r="F10" s="11">
        <v>6</v>
      </c>
      <c r="G10" s="11">
        <v>7</v>
      </c>
      <c r="H10" s="60">
        <v>8</v>
      </c>
      <c r="I10" s="60">
        <v>9</v>
      </c>
      <c r="J10" s="61">
        <v>10</v>
      </c>
      <c r="K10" s="11">
        <v>7</v>
      </c>
      <c r="L10" s="11">
        <v>7</v>
      </c>
      <c r="M10" s="60">
        <v>8</v>
      </c>
      <c r="N10" s="60" t="s">
        <v>1178</v>
      </c>
      <c r="O10" s="61">
        <v>10</v>
      </c>
      <c r="P10" s="48">
        <v>9</v>
      </c>
    </row>
    <row r="11" spans="1:18" ht="16.5" thickBot="1">
      <c r="A11" s="62"/>
      <c r="B11" s="12"/>
      <c r="C11" s="12"/>
      <c r="D11" s="12"/>
      <c r="E11" s="12"/>
      <c r="F11" s="12"/>
      <c r="G11" s="12"/>
      <c r="H11" s="63"/>
      <c r="I11" s="63"/>
      <c r="J11" s="64"/>
      <c r="K11" s="65"/>
      <c r="L11" s="65"/>
      <c r="M11" s="66"/>
      <c r="N11" s="66"/>
      <c r="O11" s="66"/>
    </row>
    <row r="12" spans="1:18">
      <c r="A12" s="13" t="s">
        <v>3</v>
      </c>
      <c r="B12" s="14">
        <v>901</v>
      </c>
      <c r="C12" s="15" t="s">
        <v>94</v>
      </c>
      <c r="D12" s="15" t="s">
        <v>94</v>
      </c>
      <c r="E12" s="16" t="s">
        <v>94</v>
      </c>
      <c r="F12" s="17" t="s">
        <v>94</v>
      </c>
      <c r="G12" s="18">
        <v>1581819600</v>
      </c>
      <c r="H12" s="18">
        <v>1829884759.1300001</v>
      </c>
      <c r="I12" s="19">
        <v>1723770007.8</v>
      </c>
      <c r="J12" s="20">
        <f>I12*100/H12</f>
        <v>94.2</v>
      </c>
      <c r="K12" s="21">
        <f t="shared" ref="K12:M12" si="1">K13+K28</f>
        <v>1581819.6</v>
      </c>
      <c r="L12" s="21">
        <f t="shared" si="1"/>
        <v>1821188.2</v>
      </c>
      <c r="M12" s="21">
        <f t="shared" si="1"/>
        <v>1829884.8</v>
      </c>
      <c r="N12" s="21">
        <f>N13+N28</f>
        <v>1723770</v>
      </c>
      <c r="O12" s="22">
        <f>N12*100/M12</f>
        <v>94.2</v>
      </c>
      <c r="P12" s="34">
        <v>1723770</v>
      </c>
      <c r="Q12" s="34">
        <f>N12-P12</f>
        <v>0</v>
      </c>
      <c r="R12" s="67">
        <f t="shared" ref="R12:R75" si="2">G12/1000-K12</f>
        <v>0</v>
      </c>
    </row>
    <row r="13" spans="1:18">
      <c r="A13" s="30" t="s">
        <v>95</v>
      </c>
      <c r="B13" s="31">
        <v>901</v>
      </c>
      <c r="C13" s="32">
        <v>7</v>
      </c>
      <c r="D13" s="32" t="s">
        <v>94</v>
      </c>
      <c r="E13" s="23" t="s">
        <v>94</v>
      </c>
      <c r="F13" s="29" t="s">
        <v>94</v>
      </c>
      <c r="G13" s="24">
        <v>43097300</v>
      </c>
      <c r="H13" s="24">
        <v>42575300</v>
      </c>
      <c r="I13" s="25">
        <v>42575300</v>
      </c>
      <c r="J13" s="26">
        <f>I13*100/H13</f>
        <v>100</v>
      </c>
      <c r="K13" s="2">
        <f t="shared" ref="K13:M13" si="3">K14+K24</f>
        <v>43097.3</v>
      </c>
      <c r="L13" s="2">
        <f t="shared" si="3"/>
        <v>42575.3</v>
      </c>
      <c r="M13" s="2">
        <f t="shared" si="3"/>
        <v>42575.3</v>
      </c>
      <c r="N13" s="2">
        <f>N14+N24</f>
        <v>42575.3</v>
      </c>
      <c r="O13" s="27">
        <f>N13*100/M13</f>
        <v>100</v>
      </c>
      <c r="P13" s="34">
        <v>42575.3</v>
      </c>
      <c r="Q13" s="34">
        <f t="shared" ref="Q13:Q76" si="4">N13-P13</f>
        <v>0</v>
      </c>
      <c r="R13" s="67">
        <f t="shared" si="2"/>
        <v>0</v>
      </c>
    </row>
    <row r="14" spans="1:18">
      <c r="A14" s="30" t="s">
        <v>57</v>
      </c>
      <c r="B14" s="31">
        <v>901</v>
      </c>
      <c r="C14" s="32">
        <v>7</v>
      </c>
      <c r="D14" s="32">
        <v>4</v>
      </c>
      <c r="E14" s="23" t="s">
        <v>94</v>
      </c>
      <c r="F14" s="29" t="s">
        <v>94</v>
      </c>
      <c r="G14" s="24">
        <v>41097300</v>
      </c>
      <c r="H14" s="24">
        <v>41225300</v>
      </c>
      <c r="I14" s="25">
        <v>41225300</v>
      </c>
      <c r="J14" s="26">
        <f t="shared" ref="J14:J79" si="5">I14*100/H14</f>
        <v>100</v>
      </c>
      <c r="K14" s="2">
        <f t="shared" ref="K14:M14" si="6">K15+K17+K19+K21</f>
        <v>41097.300000000003</v>
      </c>
      <c r="L14" s="2">
        <f t="shared" si="6"/>
        <v>41225.300000000003</v>
      </c>
      <c r="M14" s="2">
        <f t="shared" si="6"/>
        <v>41225.300000000003</v>
      </c>
      <c r="N14" s="2">
        <f>N15+N17+N19+N21</f>
        <v>41225.300000000003</v>
      </c>
      <c r="O14" s="27">
        <f t="shared" ref="O14:O79" si="7">N14*100/M14</f>
        <v>100</v>
      </c>
      <c r="P14" s="34">
        <v>41225.300000000003</v>
      </c>
      <c r="Q14" s="34">
        <f t="shared" si="4"/>
        <v>0</v>
      </c>
      <c r="R14" s="67">
        <f t="shared" si="2"/>
        <v>0</v>
      </c>
    </row>
    <row r="15" spans="1:18" ht="110.25">
      <c r="A15" s="30" t="s">
        <v>96</v>
      </c>
      <c r="B15" s="31">
        <v>901</v>
      </c>
      <c r="C15" s="32">
        <v>7</v>
      </c>
      <c r="D15" s="32">
        <v>4</v>
      </c>
      <c r="E15" s="23" t="s">
        <v>97</v>
      </c>
      <c r="F15" s="29" t="s">
        <v>94</v>
      </c>
      <c r="G15" s="24">
        <v>3424500</v>
      </c>
      <c r="H15" s="24">
        <v>2053339</v>
      </c>
      <c r="I15" s="25">
        <v>2053339</v>
      </c>
      <c r="J15" s="26">
        <f t="shared" si="5"/>
        <v>100</v>
      </c>
      <c r="K15" s="2">
        <f t="shared" ref="K15:M15" si="8">K16</f>
        <v>3424.5</v>
      </c>
      <c r="L15" s="2">
        <f t="shared" si="8"/>
        <v>2053.3000000000002</v>
      </c>
      <c r="M15" s="2">
        <f t="shared" si="8"/>
        <v>2053.3000000000002</v>
      </c>
      <c r="N15" s="2">
        <f>N16</f>
        <v>2053.3000000000002</v>
      </c>
      <c r="O15" s="27">
        <f t="shared" si="7"/>
        <v>100</v>
      </c>
      <c r="P15" s="34">
        <v>2053.3000000000002</v>
      </c>
      <c r="Q15" s="34">
        <f t="shared" si="4"/>
        <v>0</v>
      </c>
      <c r="R15" s="67">
        <f t="shared" si="2"/>
        <v>0</v>
      </c>
    </row>
    <row r="16" spans="1:18" ht="31.5">
      <c r="A16" s="30" t="s">
        <v>98</v>
      </c>
      <c r="B16" s="31">
        <v>901</v>
      </c>
      <c r="C16" s="32">
        <v>7</v>
      </c>
      <c r="D16" s="32">
        <v>4</v>
      </c>
      <c r="E16" s="23" t="s">
        <v>97</v>
      </c>
      <c r="F16" s="29" t="s">
        <v>99</v>
      </c>
      <c r="G16" s="24">
        <v>3424500</v>
      </c>
      <c r="H16" s="24">
        <v>2053339</v>
      </c>
      <c r="I16" s="25">
        <v>2053339</v>
      </c>
      <c r="J16" s="26">
        <f t="shared" si="5"/>
        <v>100</v>
      </c>
      <c r="K16" s="28">
        <f t="shared" ref="K16:L77" si="9">G16/1000</f>
        <v>3424.5</v>
      </c>
      <c r="L16" s="28">
        <v>2053.3000000000002</v>
      </c>
      <c r="M16" s="2">
        <f t="shared" ref="M16:N27" si="10">H16/1000</f>
        <v>2053.3000000000002</v>
      </c>
      <c r="N16" s="2">
        <f t="shared" si="10"/>
        <v>2053.3000000000002</v>
      </c>
      <c r="O16" s="27">
        <f t="shared" si="7"/>
        <v>100</v>
      </c>
      <c r="P16" s="34">
        <v>2053.3000000000002</v>
      </c>
      <c r="Q16" s="34">
        <f t="shared" si="4"/>
        <v>0</v>
      </c>
      <c r="R16" s="67">
        <f t="shared" si="2"/>
        <v>0</v>
      </c>
    </row>
    <row r="17" spans="1:18" ht="110.25">
      <c r="A17" s="30" t="s">
        <v>100</v>
      </c>
      <c r="B17" s="31">
        <v>901</v>
      </c>
      <c r="C17" s="32">
        <v>7</v>
      </c>
      <c r="D17" s="32">
        <v>4</v>
      </c>
      <c r="E17" s="23" t="s">
        <v>101</v>
      </c>
      <c r="F17" s="29" t="s">
        <v>94</v>
      </c>
      <c r="G17" s="24">
        <v>392600</v>
      </c>
      <c r="H17" s="24">
        <v>305691</v>
      </c>
      <c r="I17" s="25">
        <v>305691</v>
      </c>
      <c r="J17" s="26">
        <f t="shared" si="5"/>
        <v>100</v>
      </c>
      <c r="K17" s="2">
        <f t="shared" ref="K17:M17" si="11">K18</f>
        <v>392.6</v>
      </c>
      <c r="L17" s="2">
        <f t="shared" si="11"/>
        <v>305.7</v>
      </c>
      <c r="M17" s="2">
        <f t="shared" si="11"/>
        <v>305.7</v>
      </c>
      <c r="N17" s="2">
        <f>N18</f>
        <v>305.7</v>
      </c>
      <c r="O17" s="27">
        <f t="shared" si="7"/>
        <v>100</v>
      </c>
      <c r="P17" s="34">
        <v>305.7</v>
      </c>
      <c r="Q17" s="34">
        <f t="shared" si="4"/>
        <v>0</v>
      </c>
      <c r="R17" s="67">
        <f t="shared" si="2"/>
        <v>0</v>
      </c>
    </row>
    <row r="18" spans="1:18" ht="31.5">
      <c r="A18" s="30" t="s">
        <v>102</v>
      </c>
      <c r="B18" s="31">
        <v>901</v>
      </c>
      <c r="C18" s="32">
        <v>7</v>
      </c>
      <c r="D18" s="32">
        <v>4</v>
      </c>
      <c r="E18" s="23" t="s">
        <v>101</v>
      </c>
      <c r="F18" s="29" t="s">
        <v>103</v>
      </c>
      <c r="G18" s="24">
        <v>392600</v>
      </c>
      <c r="H18" s="24">
        <v>305691</v>
      </c>
      <c r="I18" s="25">
        <v>305691</v>
      </c>
      <c r="J18" s="26">
        <f t="shared" si="5"/>
        <v>100</v>
      </c>
      <c r="K18" s="28">
        <f t="shared" si="9"/>
        <v>392.6</v>
      </c>
      <c r="L18" s="28">
        <v>305.7</v>
      </c>
      <c r="M18" s="2">
        <f t="shared" si="10"/>
        <v>305.7</v>
      </c>
      <c r="N18" s="2">
        <f t="shared" si="10"/>
        <v>305.7</v>
      </c>
      <c r="O18" s="27">
        <f t="shared" si="7"/>
        <v>100</v>
      </c>
      <c r="P18" s="34">
        <v>305.7</v>
      </c>
      <c r="Q18" s="34">
        <f t="shared" si="4"/>
        <v>0</v>
      </c>
      <c r="R18" s="67">
        <f t="shared" si="2"/>
        <v>0</v>
      </c>
    </row>
    <row r="19" spans="1:18" ht="110.25">
      <c r="A19" s="30" t="s">
        <v>104</v>
      </c>
      <c r="B19" s="31">
        <v>901</v>
      </c>
      <c r="C19" s="32">
        <v>7</v>
      </c>
      <c r="D19" s="32">
        <v>4</v>
      </c>
      <c r="E19" s="23" t="s">
        <v>105</v>
      </c>
      <c r="F19" s="29" t="s">
        <v>94</v>
      </c>
      <c r="G19" s="24">
        <v>0</v>
      </c>
      <c r="H19" s="24">
        <v>128000</v>
      </c>
      <c r="I19" s="25">
        <v>128000</v>
      </c>
      <c r="J19" s="26">
        <f t="shared" si="5"/>
        <v>100</v>
      </c>
      <c r="K19" s="2">
        <f t="shared" ref="K19:M19" si="12">K20</f>
        <v>0</v>
      </c>
      <c r="L19" s="2">
        <f t="shared" si="12"/>
        <v>128</v>
      </c>
      <c r="M19" s="2">
        <f t="shared" si="12"/>
        <v>128</v>
      </c>
      <c r="N19" s="2">
        <f>N20</f>
        <v>128</v>
      </c>
      <c r="O19" s="27">
        <f t="shared" si="7"/>
        <v>100</v>
      </c>
      <c r="P19" s="34">
        <v>128</v>
      </c>
      <c r="Q19" s="34">
        <f t="shared" si="4"/>
        <v>0</v>
      </c>
      <c r="R19" s="67">
        <f t="shared" si="2"/>
        <v>0</v>
      </c>
    </row>
    <row r="20" spans="1:18">
      <c r="A20" s="30" t="s">
        <v>106</v>
      </c>
      <c r="B20" s="31">
        <v>901</v>
      </c>
      <c r="C20" s="32">
        <v>7</v>
      </c>
      <c r="D20" s="32">
        <v>4</v>
      </c>
      <c r="E20" s="23" t="s">
        <v>105</v>
      </c>
      <c r="F20" s="29" t="s">
        <v>107</v>
      </c>
      <c r="G20" s="24">
        <v>0</v>
      </c>
      <c r="H20" s="24">
        <v>128000</v>
      </c>
      <c r="I20" s="25">
        <v>128000</v>
      </c>
      <c r="J20" s="26">
        <f t="shared" si="5"/>
        <v>100</v>
      </c>
      <c r="K20" s="28">
        <f t="shared" si="9"/>
        <v>0</v>
      </c>
      <c r="L20" s="28">
        <v>128</v>
      </c>
      <c r="M20" s="2">
        <f t="shared" si="10"/>
        <v>128</v>
      </c>
      <c r="N20" s="2">
        <f t="shared" si="10"/>
        <v>128</v>
      </c>
      <c r="O20" s="27">
        <f t="shared" si="7"/>
        <v>100</v>
      </c>
      <c r="P20" s="34">
        <v>128</v>
      </c>
      <c r="Q20" s="34">
        <f t="shared" si="4"/>
        <v>0</v>
      </c>
      <c r="R20" s="67">
        <f t="shared" si="2"/>
        <v>0</v>
      </c>
    </row>
    <row r="21" spans="1:18" ht="63">
      <c r="A21" s="30" t="s">
        <v>108</v>
      </c>
      <c r="B21" s="31">
        <v>901</v>
      </c>
      <c r="C21" s="32">
        <v>7</v>
      </c>
      <c r="D21" s="32">
        <v>4</v>
      </c>
      <c r="E21" s="23" t="s">
        <v>109</v>
      </c>
      <c r="F21" s="29" t="s">
        <v>94</v>
      </c>
      <c r="G21" s="24">
        <v>37280200</v>
      </c>
      <c r="H21" s="24">
        <v>38738270</v>
      </c>
      <c r="I21" s="25">
        <v>38738270</v>
      </c>
      <c r="J21" s="26">
        <f t="shared" si="5"/>
        <v>100</v>
      </c>
      <c r="K21" s="2">
        <f t="shared" ref="K21:M21" si="13">SUM(K22:K23)</f>
        <v>37280.199999999997</v>
      </c>
      <c r="L21" s="2">
        <f t="shared" ref="L21" si="14">SUM(L22:L23)</f>
        <v>38738.300000000003</v>
      </c>
      <c r="M21" s="2">
        <f t="shared" si="13"/>
        <v>38738.300000000003</v>
      </c>
      <c r="N21" s="2">
        <f>SUM(N22:N23)</f>
        <v>38738.300000000003</v>
      </c>
      <c r="O21" s="27">
        <f t="shared" si="7"/>
        <v>100</v>
      </c>
      <c r="P21" s="34">
        <v>38738.300000000003</v>
      </c>
      <c r="Q21" s="34">
        <f t="shared" si="4"/>
        <v>0</v>
      </c>
      <c r="R21" s="67">
        <f t="shared" si="2"/>
        <v>0</v>
      </c>
    </row>
    <row r="22" spans="1:18" ht="47.25">
      <c r="A22" s="30" t="s">
        <v>110</v>
      </c>
      <c r="B22" s="31">
        <v>901</v>
      </c>
      <c r="C22" s="32">
        <v>7</v>
      </c>
      <c r="D22" s="32">
        <v>4</v>
      </c>
      <c r="E22" s="23" t="s">
        <v>109</v>
      </c>
      <c r="F22" s="29" t="s">
        <v>111</v>
      </c>
      <c r="G22" s="24">
        <v>33550200</v>
      </c>
      <c r="H22" s="24">
        <v>33550200</v>
      </c>
      <c r="I22" s="25">
        <v>33550200</v>
      </c>
      <c r="J22" s="26">
        <f t="shared" si="5"/>
        <v>100</v>
      </c>
      <c r="K22" s="28">
        <f t="shared" si="9"/>
        <v>33550.199999999997</v>
      </c>
      <c r="L22" s="28">
        <v>33550.199999999997</v>
      </c>
      <c r="M22" s="2">
        <f t="shared" si="10"/>
        <v>33550.199999999997</v>
      </c>
      <c r="N22" s="2">
        <f t="shared" si="10"/>
        <v>33550.199999999997</v>
      </c>
      <c r="O22" s="27">
        <f t="shared" si="7"/>
        <v>100</v>
      </c>
      <c r="P22" s="34">
        <v>33550.199999999997</v>
      </c>
      <c r="Q22" s="34">
        <f t="shared" si="4"/>
        <v>0</v>
      </c>
      <c r="R22" s="67">
        <f t="shared" si="2"/>
        <v>0</v>
      </c>
    </row>
    <row r="23" spans="1:18">
      <c r="A23" s="30" t="s">
        <v>106</v>
      </c>
      <c r="B23" s="31">
        <v>901</v>
      </c>
      <c r="C23" s="32">
        <v>7</v>
      </c>
      <c r="D23" s="32">
        <v>4</v>
      </c>
      <c r="E23" s="23" t="s">
        <v>109</v>
      </c>
      <c r="F23" s="29" t="s">
        <v>107</v>
      </c>
      <c r="G23" s="24">
        <v>3730000</v>
      </c>
      <c r="H23" s="24">
        <v>5188070</v>
      </c>
      <c r="I23" s="25">
        <v>5188070</v>
      </c>
      <c r="J23" s="26">
        <f t="shared" si="5"/>
        <v>100</v>
      </c>
      <c r="K23" s="28">
        <f t="shared" si="9"/>
        <v>3730</v>
      </c>
      <c r="L23" s="28">
        <v>5188.1000000000004</v>
      </c>
      <c r="M23" s="2">
        <f t="shared" si="10"/>
        <v>5188.1000000000004</v>
      </c>
      <c r="N23" s="2">
        <f t="shared" si="10"/>
        <v>5188.1000000000004</v>
      </c>
      <c r="O23" s="27">
        <f t="shared" si="7"/>
        <v>100</v>
      </c>
      <c r="P23" s="34">
        <v>5188.1000000000004</v>
      </c>
      <c r="Q23" s="34">
        <f t="shared" si="4"/>
        <v>0</v>
      </c>
      <c r="R23" s="67">
        <f t="shared" si="2"/>
        <v>0</v>
      </c>
    </row>
    <row r="24" spans="1:18" ht="31.5">
      <c r="A24" s="30" t="s">
        <v>58</v>
      </c>
      <c r="B24" s="31">
        <v>901</v>
      </c>
      <c r="C24" s="32">
        <v>7</v>
      </c>
      <c r="D24" s="32">
        <v>5</v>
      </c>
      <c r="E24" s="23" t="s">
        <v>94</v>
      </c>
      <c r="F24" s="29" t="s">
        <v>94</v>
      </c>
      <c r="G24" s="24">
        <v>2000000</v>
      </c>
      <c r="H24" s="24">
        <v>1350000</v>
      </c>
      <c r="I24" s="25">
        <v>1350000</v>
      </c>
      <c r="J24" s="26">
        <f t="shared" si="5"/>
        <v>100</v>
      </c>
      <c r="K24" s="2">
        <f t="shared" ref="K24:M24" si="15">K25</f>
        <v>2000</v>
      </c>
      <c r="L24" s="2">
        <f t="shared" si="15"/>
        <v>1350</v>
      </c>
      <c r="M24" s="2">
        <f t="shared" si="15"/>
        <v>1350</v>
      </c>
      <c r="N24" s="2">
        <f>N25</f>
        <v>1350</v>
      </c>
      <c r="O24" s="27">
        <f t="shared" si="7"/>
        <v>100</v>
      </c>
      <c r="P24" s="34">
        <v>1350</v>
      </c>
      <c r="Q24" s="34">
        <f t="shared" si="4"/>
        <v>0</v>
      </c>
      <c r="R24" s="67">
        <f t="shared" si="2"/>
        <v>0</v>
      </c>
    </row>
    <row r="25" spans="1:18" ht="94.5">
      <c r="A25" s="30" t="s">
        <v>112</v>
      </c>
      <c r="B25" s="31">
        <v>901</v>
      </c>
      <c r="C25" s="32">
        <v>7</v>
      </c>
      <c r="D25" s="32">
        <v>5</v>
      </c>
      <c r="E25" s="23" t="s">
        <v>113</v>
      </c>
      <c r="F25" s="29"/>
      <c r="G25" s="24">
        <f>SUM(G26:G27)</f>
        <v>2000000</v>
      </c>
      <c r="H25" s="24">
        <f t="shared" ref="H25:I25" si="16">SUM(H26:H27)</f>
        <v>1350000</v>
      </c>
      <c r="I25" s="24">
        <f t="shared" si="16"/>
        <v>1350000</v>
      </c>
      <c r="J25" s="26">
        <f t="shared" si="5"/>
        <v>100</v>
      </c>
      <c r="K25" s="2">
        <f t="shared" ref="K25:M25" si="17">SUM(K26:K27)</f>
        <v>2000</v>
      </c>
      <c r="L25" s="2">
        <f t="shared" ref="L25" si="18">SUM(L26:L27)</f>
        <v>1350</v>
      </c>
      <c r="M25" s="2">
        <f t="shared" si="17"/>
        <v>1350</v>
      </c>
      <c r="N25" s="2">
        <f>SUM(N26:N27)</f>
        <v>1350</v>
      </c>
      <c r="O25" s="27">
        <f t="shared" si="7"/>
        <v>100</v>
      </c>
      <c r="P25" s="34">
        <v>1350</v>
      </c>
      <c r="Q25" s="34">
        <f t="shared" si="4"/>
        <v>0</v>
      </c>
      <c r="R25" s="67">
        <f t="shared" si="2"/>
        <v>0</v>
      </c>
    </row>
    <row r="26" spans="1:18" ht="31.5">
      <c r="A26" s="30" t="s">
        <v>114</v>
      </c>
      <c r="B26" s="31">
        <v>901</v>
      </c>
      <c r="C26" s="32">
        <v>7</v>
      </c>
      <c r="D26" s="32">
        <v>5</v>
      </c>
      <c r="E26" s="23" t="s">
        <v>113</v>
      </c>
      <c r="F26" s="29" t="s">
        <v>115</v>
      </c>
      <c r="G26" s="24">
        <v>2000000</v>
      </c>
      <c r="H26" s="24">
        <v>221700</v>
      </c>
      <c r="I26" s="25">
        <v>221700</v>
      </c>
      <c r="J26" s="26">
        <f t="shared" si="5"/>
        <v>100</v>
      </c>
      <c r="K26" s="28">
        <f t="shared" si="9"/>
        <v>2000</v>
      </c>
      <c r="L26" s="28">
        <v>221.7</v>
      </c>
      <c r="M26" s="2">
        <f>H26/1000</f>
        <v>221.7</v>
      </c>
      <c r="N26" s="2">
        <f>I26/1000</f>
        <v>221.7</v>
      </c>
      <c r="O26" s="27">
        <f t="shared" si="7"/>
        <v>100</v>
      </c>
      <c r="P26" s="34">
        <v>221.7</v>
      </c>
      <c r="Q26" s="34">
        <f t="shared" si="4"/>
        <v>0</v>
      </c>
      <c r="R26" s="67">
        <f t="shared" si="2"/>
        <v>0</v>
      </c>
    </row>
    <row r="27" spans="1:18">
      <c r="A27" s="30" t="s">
        <v>106</v>
      </c>
      <c r="B27" s="31">
        <v>901</v>
      </c>
      <c r="C27" s="32">
        <v>7</v>
      </c>
      <c r="D27" s="32">
        <v>5</v>
      </c>
      <c r="E27" s="23" t="s">
        <v>113</v>
      </c>
      <c r="F27" s="29" t="s">
        <v>107</v>
      </c>
      <c r="G27" s="24">
        <v>0</v>
      </c>
      <c r="H27" s="24">
        <v>1128300</v>
      </c>
      <c r="I27" s="25">
        <v>1128300</v>
      </c>
      <c r="J27" s="26">
        <f t="shared" si="5"/>
        <v>100</v>
      </c>
      <c r="K27" s="28">
        <f t="shared" si="9"/>
        <v>0</v>
      </c>
      <c r="L27" s="28">
        <v>1128.3</v>
      </c>
      <c r="M27" s="2">
        <f t="shared" si="10"/>
        <v>1128.3</v>
      </c>
      <c r="N27" s="2">
        <f t="shared" si="10"/>
        <v>1128.3</v>
      </c>
      <c r="O27" s="27">
        <f t="shared" si="7"/>
        <v>100</v>
      </c>
      <c r="P27" s="34">
        <v>1128.3</v>
      </c>
      <c r="Q27" s="34">
        <f t="shared" si="4"/>
        <v>0</v>
      </c>
      <c r="R27" s="67">
        <f t="shared" si="2"/>
        <v>0</v>
      </c>
    </row>
    <row r="28" spans="1:18">
      <c r="A28" s="30" t="s">
        <v>116</v>
      </c>
      <c r="B28" s="31">
        <v>901</v>
      </c>
      <c r="C28" s="32">
        <v>9</v>
      </c>
      <c r="D28" s="32" t="s">
        <v>94</v>
      </c>
      <c r="E28" s="23" t="s">
        <v>94</v>
      </c>
      <c r="F28" s="29" t="s">
        <v>94</v>
      </c>
      <c r="G28" s="24">
        <v>1538722300</v>
      </c>
      <c r="H28" s="24">
        <v>1787309459.1300001</v>
      </c>
      <c r="I28" s="25">
        <v>1681194707.8</v>
      </c>
      <c r="J28" s="26">
        <f t="shared" si="5"/>
        <v>94.1</v>
      </c>
      <c r="K28" s="2">
        <f t="shared" ref="K28:M28" si="19">K29+K73+K102+K107+K110+K119+K122</f>
        <v>1538722.3</v>
      </c>
      <c r="L28" s="2">
        <f t="shared" si="19"/>
        <v>1778612.9</v>
      </c>
      <c r="M28" s="2">
        <f t="shared" si="19"/>
        <v>1787309.5</v>
      </c>
      <c r="N28" s="2">
        <f>N29+N73+N102+N107+N110+N119+N122</f>
        <v>1681194.7</v>
      </c>
      <c r="O28" s="27">
        <f t="shared" si="7"/>
        <v>94.1</v>
      </c>
      <c r="P28" s="34">
        <v>1681194.7</v>
      </c>
      <c r="Q28" s="34">
        <f t="shared" si="4"/>
        <v>0</v>
      </c>
      <c r="R28" s="67">
        <f t="shared" si="2"/>
        <v>0</v>
      </c>
    </row>
    <row r="29" spans="1:18">
      <c r="A29" s="30" t="s">
        <v>63</v>
      </c>
      <c r="B29" s="31">
        <v>901</v>
      </c>
      <c r="C29" s="32">
        <v>9</v>
      </c>
      <c r="D29" s="32">
        <v>1</v>
      </c>
      <c r="E29" s="23" t="s">
        <v>94</v>
      </c>
      <c r="F29" s="29" t="s">
        <v>94</v>
      </c>
      <c r="G29" s="24">
        <v>220732500</v>
      </c>
      <c r="H29" s="24">
        <v>266613823.81999999</v>
      </c>
      <c r="I29" s="25">
        <v>164639042.16999999</v>
      </c>
      <c r="J29" s="26">
        <f t="shared" si="5"/>
        <v>61.8</v>
      </c>
      <c r="K29" s="2">
        <f t="shared" ref="K29:M29" si="20">K30+K32+K34+K36+K38+K40+K42+K44+K46+K48+K50+K52+K54+K57+K59+K61+K63+K65+K67+K69+K71</f>
        <v>220732.5</v>
      </c>
      <c r="L29" s="2">
        <f t="shared" si="20"/>
        <v>266613.90000000002</v>
      </c>
      <c r="M29" s="2">
        <f t="shared" si="20"/>
        <v>266613.90000000002</v>
      </c>
      <c r="N29" s="2">
        <f>N30+N32+N34+N36+N38+N40+N42+N44+N46+N48+N50+N52+N54+N57+N59+N61+N63+N65+N67+N69+N71</f>
        <v>164639</v>
      </c>
      <c r="O29" s="27">
        <f t="shared" si="7"/>
        <v>61.8</v>
      </c>
      <c r="P29" s="34">
        <v>164639</v>
      </c>
      <c r="Q29" s="34">
        <f t="shared" si="4"/>
        <v>0</v>
      </c>
      <c r="R29" s="67">
        <f t="shared" si="2"/>
        <v>0</v>
      </c>
    </row>
    <row r="30" spans="1:18" ht="78.75">
      <c r="A30" s="30" t="s">
        <v>117</v>
      </c>
      <c r="B30" s="31">
        <v>901</v>
      </c>
      <c r="C30" s="32">
        <v>9</v>
      </c>
      <c r="D30" s="32">
        <v>1</v>
      </c>
      <c r="E30" s="23" t="s">
        <v>118</v>
      </c>
      <c r="F30" s="29" t="s">
        <v>94</v>
      </c>
      <c r="G30" s="24">
        <v>0</v>
      </c>
      <c r="H30" s="24">
        <v>1065000</v>
      </c>
      <c r="I30" s="25">
        <v>1065000</v>
      </c>
      <c r="J30" s="26">
        <f t="shared" si="5"/>
        <v>100</v>
      </c>
      <c r="K30" s="2">
        <f t="shared" ref="K30:M30" si="21">K31</f>
        <v>0</v>
      </c>
      <c r="L30" s="2">
        <f t="shared" si="21"/>
        <v>1065</v>
      </c>
      <c r="M30" s="2">
        <f t="shared" si="21"/>
        <v>1065</v>
      </c>
      <c r="N30" s="2">
        <f>N31</f>
        <v>1065</v>
      </c>
      <c r="O30" s="27">
        <f t="shared" si="7"/>
        <v>100</v>
      </c>
      <c r="P30" s="34">
        <v>1065</v>
      </c>
      <c r="Q30" s="34">
        <f t="shared" si="4"/>
        <v>0</v>
      </c>
      <c r="R30" s="67">
        <f t="shared" si="2"/>
        <v>0</v>
      </c>
    </row>
    <row r="31" spans="1:18">
      <c r="A31" s="30" t="s">
        <v>106</v>
      </c>
      <c r="B31" s="31">
        <v>901</v>
      </c>
      <c r="C31" s="32">
        <v>9</v>
      </c>
      <c r="D31" s="32">
        <v>1</v>
      </c>
      <c r="E31" s="23" t="s">
        <v>118</v>
      </c>
      <c r="F31" s="29" t="s">
        <v>107</v>
      </c>
      <c r="G31" s="24">
        <v>0</v>
      </c>
      <c r="H31" s="24">
        <v>1065000</v>
      </c>
      <c r="I31" s="25">
        <v>1065000</v>
      </c>
      <c r="J31" s="26">
        <f t="shared" si="5"/>
        <v>100</v>
      </c>
      <c r="K31" s="28">
        <f t="shared" si="9"/>
        <v>0</v>
      </c>
      <c r="L31" s="28">
        <v>1065</v>
      </c>
      <c r="M31" s="2">
        <f t="shared" ref="M31:N93" si="22">H31/1000</f>
        <v>1065</v>
      </c>
      <c r="N31" s="2">
        <f t="shared" si="22"/>
        <v>1065</v>
      </c>
      <c r="O31" s="27">
        <f t="shared" si="7"/>
        <v>100</v>
      </c>
      <c r="P31" s="34">
        <v>1065</v>
      </c>
      <c r="Q31" s="34">
        <f t="shared" si="4"/>
        <v>0</v>
      </c>
      <c r="R31" s="67">
        <f t="shared" si="2"/>
        <v>0</v>
      </c>
    </row>
    <row r="32" spans="1:18" ht="78.75">
      <c r="A32" s="30" t="s">
        <v>119</v>
      </c>
      <c r="B32" s="31">
        <v>901</v>
      </c>
      <c r="C32" s="32">
        <v>9</v>
      </c>
      <c r="D32" s="32">
        <v>1</v>
      </c>
      <c r="E32" s="23" t="s">
        <v>120</v>
      </c>
      <c r="F32" s="29" t="s">
        <v>94</v>
      </c>
      <c r="G32" s="24">
        <v>0</v>
      </c>
      <c r="H32" s="24">
        <v>1065000</v>
      </c>
      <c r="I32" s="25">
        <v>1065000</v>
      </c>
      <c r="J32" s="26">
        <f t="shared" si="5"/>
        <v>100</v>
      </c>
      <c r="K32" s="2">
        <f t="shared" ref="K32:M32" si="23">K33</f>
        <v>0</v>
      </c>
      <c r="L32" s="2">
        <f t="shared" si="23"/>
        <v>1065</v>
      </c>
      <c r="M32" s="2">
        <f t="shared" si="23"/>
        <v>1065</v>
      </c>
      <c r="N32" s="2">
        <f>N33</f>
        <v>1065</v>
      </c>
      <c r="O32" s="27">
        <f t="shared" si="7"/>
        <v>100</v>
      </c>
      <c r="P32" s="34">
        <v>1065</v>
      </c>
      <c r="Q32" s="34">
        <f t="shared" si="4"/>
        <v>0</v>
      </c>
      <c r="R32" s="67">
        <f t="shared" si="2"/>
        <v>0</v>
      </c>
    </row>
    <row r="33" spans="1:18">
      <c r="A33" s="30" t="s">
        <v>106</v>
      </c>
      <c r="B33" s="31">
        <v>901</v>
      </c>
      <c r="C33" s="32">
        <v>9</v>
      </c>
      <c r="D33" s="32">
        <v>1</v>
      </c>
      <c r="E33" s="23" t="s">
        <v>120</v>
      </c>
      <c r="F33" s="29" t="s">
        <v>107</v>
      </c>
      <c r="G33" s="24">
        <v>0</v>
      </c>
      <c r="H33" s="24">
        <v>1065000</v>
      </c>
      <c r="I33" s="25">
        <v>1065000</v>
      </c>
      <c r="J33" s="26">
        <f t="shared" si="5"/>
        <v>100</v>
      </c>
      <c r="K33" s="28">
        <f t="shared" si="9"/>
        <v>0</v>
      </c>
      <c r="L33" s="28">
        <v>1065</v>
      </c>
      <c r="M33" s="2">
        <f t="shared" si="22"/>
        <v>1065</v>
      </c>
      <c r="N33" s="2">
        <f t="shared" si="22"/>
        <v>1065</v>
      </c>
      <c r="O33" s="27">
        <f t="shared" si="7"/>
        <v>100</v>
      </c>
      <c r="P33" s="34">
        <v>1065</v>
      </c>
      <c r="Q33" s="34">
        <f t="shared" si="4"/>
        <v>0</v>
      </c>
      <c r="R33" s="67">
        <f t="shared" si="2"/>
        <v>0</v>
      </c>
    </row>
    <row r="34" spans="1:18" ht="78.75">
      <c r="A34" s="30" t="s">
        <v>121</v>
      </c>
      <c r="B34" s="31">
        <v>901</v>
      </c>
      <c r="C34" s="32">
        <v>9</v>
      </c>
      <c r="D34" s="32">
        <v>1</v>
      </c>
      <c r="E34" s="23" t="s">
        <v>122</v>
      </c>
      <c r="F34" s="29" t="s">
        <v>94</v>
      </c>
      <c r="G34" s="24">
        <v>14500000</v>
      </c>
      <c r="H34" s="24">
        <v>19066000</v>
      </c>
      <c r="I34" s="25">
        <v>15957548.48</v>
      </c>
      <c r="J34" s="26">
        <f t="shared" si="5"/>
        <v>83.7</v>
      </c>
      <c r="K34" s="2">
        <f t="shared" ref="K34:M34" si="24">K35</f>
        <v>14500</v>
      </c>
      <c r="L34" s="2">
        <f t="shared" si="24"/>
        <v>19066</v>
      </c>
      <c r="M34" s="2">
        <f t="shared" si="24"/>
        <v>19066</v>
      </c>
      <c r="N34" s="2">
        <f>N35</f>
        <v>15957.5</v>
      </c>
      <c r="O34" s="27">
        <f t="shared" si="7"/>
        <v>83.7</v>
      </c>
      <c r="P34" s="34">
        <v>15957.5</v>
      </c>
      <c r="Q34" s="34">
        <f t="shared" si="4"/>
        <v>0</v>
      </c>
      <c r="R34" s="67">
        <f t="shared" si="2"/>
        <v>0</v>
      </c>
    </row>
    <row r="35" spans="1:18" ht="31.5">
      <c r="A35" s="30" t="s">
        <v>114</v>
      </c>
      <c r="B35" s="31">
        <v>901</v>
      </c>
      <c r="C35" s="32">
        <v>9</v>
      </c>
      <c r="D35" s="32">
        <v>1</v>
      </c>
      <c r="E35" s="23" t="s">
        <v>122</v>
      </c>
      <c r="F35" s="29" t="s">
        <v>115</v>
      </c>
      <c r="G35" s="24">
        <v>14500000</v>
      </c>
      <c r="H35" s="24">
        <v>19066000</v>
      </c>
      <c r="I35" s="25">
        <v>15957548.48</v>
      </c>
      <c r="J35" s="26">
        <f t="shared" si="5"/>
        <v>83.7</v>
      </c>
      <c r="K35" s="28">
        <f t="shared" si="9"/>
        <v>14500</v>
      </c>
      <c r="L35" s="28">
        <v>19066</v>
      </c>
      <c r="M35" s="2">
        <f t="shared" si="22"/>
        <v>19066</v>
      </c>
      <c r="N35" s="2">
        <f t="shared" si="22"/>
        <v>15957.5</v>
      </c>
      <c r="O35" s="27">
        <f t="shared" si="7"/>
        <v>83.7</v>
      </c>
      <c r="P35" s="34">
        <v>15957.5</v>
      </c>
      <c r="Q35" s="34">
        <f t="shared" si="4"/>
        <v>0</v>
      </c>
      <c r="R35" s="67">
        <f t="shared" si="2"/>
        <v>0</v>
      </c>
    </row>
    <row r="36" spans="1:18" ht="78.75">
      <c r="A36" s="30" t="s">
        <v>123</v>
      </c>
      <c r="B36" s="31">
        <v>901</v>
      </c>
      <c r="C36" s="32">
        <v>9</v>
      </c>
      <c r="D36" s="32">
        <v>1</v>
      </c>
      <c r="E36" s="23" t="s">
        <v>124</v>
      </c>
      <c r="F36" s="29" t="s">
        <v>94</v>
      </c>
      <c r="G36" s="24">
        <v>2000000</v>
      </c>
      <c r="H36" s="24">
        <v>391030</v>
      </c>
      <c r="I36" s="25">
        <v>391030</v>
      </c>
      <c r="J36" s="26">
        <f t="shared" si="5"/>
        <v>100</v>
      </c>
      <c r="K36" s="2">
        <f t="shared" ref="K36:M36" si="25">K37</f>
        <v>2000</v>
      </c>
      <c r="L36" s="2">
        <f t="shared" si="25"/>
        <v>391.1</v>
      </c>
      <c r="M36" s="2">
        <f t="shared" si="25"/>
        <v>391.1</v>
      </c>
      <c r="N36" s="2">
        <f>N37</f>
        <v>391</v>
      </c>
      <c r="O36" s="27">
        <f t="shared" si="7"/>
        <v>100</v>
      </c>
      <c r="P36" s="34">
        <v>391</v>
      </c>
      <c r="Q36" s="34">
        <f t="shared" si="4"/>
        <v>0</v>
      </c>
      <c r="R36" s="67">
        <f t="shared" si="2"/>
        <v>0</v>
      </c>
    </row>
    <row r="37" spans="1:18" ht="31.5">
      <c r="A37" s="30" t="s">
        <v>114</v>
      </c>
      <c r="B37" s="31">
        <v>901</v>
      </c>
      <c r="C37" s="32">
        <v>9</v>
      </c>
      <c r="D37" s="32">
        <v>1</v>
      </c>
      <c r="E37" s="23" t="s">
        <v>124</v>
      </c>
      <c r="F37" s="29" t="s">
        <v>115</v>
      </c>
      <c r="G37" s="24">
        <v>2000000</v>
      </c>
      <c r="H37" s="24">
        <v>391030</v>
      </c>
      <c r="I37" s="25">
        <v>391030</v>
      </c>
      <c r="J37" s="26">
        <f t="shared" si="5"/>
        <v>100</v>
      </c>
      <c r="K37" s="28">
        <f t="shared" si="9"/>
        <v>2000</v>
      </c>
      <c r="L37" s="28">
        <v>391.1</v>
      </c>
      <c r="M37" s="2">
        <f>H37/1000+0.1</f>
        <v>391.1</v>
      </c>
      <c r="N37" s="2">
        <f t="shared" si="22"/>
        <v>391</v>
      </c>
      <c r="O37" s="27">
        <f t="shared" si="7"/>
        <v>100</v>
      </c>
      <c r="P37" s="34">
        <v>391</v>
      </c>
      <c r="Q37" s="34">
        <f t="shared" si="4"/>
        <v>0</v>
      </c>
      <c r="R37" s="67">
        <f t="shared" si="2"/>
        <v>0</v>
      </c>
    </row>
    <row r="38" spans="1:18" ht="78.75">
      <c r="A38" s="30" t="s">
        <v>125</v>
      </c>
      <c r="B38" s="31">
        <v>901</v>
      </c>
      <c r="C38" s="32">
        <v>9</v>
      </c>
      <c r="D38" s="32">
        <v>1</v>
      </c>
      <c r="E38" s="23" t="s">
        <v>126</v>
      </c>
      <c r="F38" s="29" t="s">
        <v>94</v>
      </c>
      <c r="G38" s="24">
        <v>1400000</v>
      </c>
      <c r="H38" s="24">
        <v>1400000</v>
      </c>
      <c r="I38" s="25">
        <v>1398669.87</v>
      </c>
      <c r="J38" s="26">
        <f t="shared" si="5"/>
        <v>99.9</v>
      </c>
      <c r="K38" s="2">
        <f t="shared" ref="K38:M38" si="26">K39</f>
        <v>1400</v>
      </c>
      <c r="L38" s="2">
        <f t="shared" si="26"/>
        <v>1400</v>
      </c>
      <c r="M38" s="2">
        <f t="shared" si="26"/>
        <v>1400</v>
      </c>
      <c r="N38" s="2">
        <f>N39</f>
        <v>1398.7</v>
      </c>
      <c r="O38" s="27">
        <f t="shared" si="7"/>
        <v>99.9</v>
      </c>
      <c r="P38" s="34">
        <v>1398.7</v>
      </c>
      <c r="Q38" s="34">
        <f t="shared" si="4"/>
        <v>0</v>
      </c>
      <c r="R38" s="67">
        <f t="shared" si="2"/>
        <v>0</v>
      </c>
    </row>
    <row r="39" spans="1:18" ht="31.5">
      <c r="A39" s="30" t="s">
        <v>114</v>
      </c>
      <c r="B39" s="31">
        <v>901</v>
      </c>
      <c r="C39" s="32">
        <v>9</v>
      </c>
      <c r="D39" s="32">
        <v>1</v>
      </c>
      <c r="E39" s="23" t="s">
        <v>126</v>
      </c>
      <c r="F39" s="29" t="s">
        <v>115</v>
      </c>
      <c r="G39" s="24">
        <v>1400000</v>
      </c>
      <c r="H39" s="24">
        <v>1400000</v>
      </c>
      <c r="I39" s="25">
        <v>1398669.87</v>
      </c>
      <c r="J39" s="26">
        <f t="shared" si="5"/>
        <v>99.9</v>
      </c>
      <c r="K39" s="28">
        <f t="shared" si="9"/>
        <v>1400</v>
      </c>
      <c r="L39" s="28">
        <v>1400</v>
      </c>
      <c r="M39" s="2">
        <f t="shared" si="22"/>
        <v>1400</v>
      </c>
      <c r="N39" s="2">
        <f t="shared" si="22"/>
        <v>1398.7</v>
      </c>
      <c r="O39" s="27">
        <f t="shared" si="7"/>
        <v>99.9</v>
      </c>
      <c r="P39" s="34">
        <v>1398.7</v>
      </c>
      <c r="Q39" s="34">
        <f t="shared" si="4"/>
        <v>0</v>
      </c>
      <c r="R39" s="67">
        <f t="shared" si="2"/>
        <v>0</v>
      </c>
    </row>
    <row r="40" spans="1:18" ht="94.5">
      <c r="A40" s="30" t="s">
        <v>127</v>
      </c>
      <c r="B40" s="31">
        <v>901</v>
      </c>
      <c r="C40" s="32">
        <v>9</v>
      </c>
      <c r="D40" s="32">
        <v>1</v>
      </c>
      <c r="E40" s="23" t="s">
        <v>128</v>
      </c>
      <c r="F40" s="29" t="s">
        <v>94</v>
      </c>
      <c r="G40" s="24">
        <v>4884300</v>
      </c>
      <c r="H40" s="24">
        <v>405500</v>
      </c>
      <c r="I40" s="25">
        <v>405500</v>
      </c>
      <c r="J40" s="26">
        <f t="shared" si="5"/>
        <v>100</v>
      </c>
      <c r="K40" s="2">
        <f t="shared" ref="K40:M40" si="27">K41</f>
        <v>4884.3</v>
      </c>
      <c r="L40" s="2">
        <f t="shared" si="27"/>
        <v>405.5</v>
      </c>
      <c r="M40" s="2">
        <f t="shared" si="27"/>
        <v>405.5</v>
      </c>
      <c r="N40" s="2">
        <f>N41</f>
        <v>405.5</v>
      </c>
      <c r="O40" s="27">
        <f t="shared" si="7"/>
        <v>100</v>
      </c>
      <c r="P40" s="34">
        <v>405.5</v>
      </c>
      <c r="Q40" s="34">
        <f t="shared" si="4"/>
        <v>0</v>
      </c>
      <c r="R40" s="67">
        <f t="shared" si="2"/>
        <v>0</v>
      </c>
    </row>
    <row r="41" spans="1:18" ht="47.25">
      <c r="A41" s="30" t="s">
        <v>110</v>
      </c>
      <c r="B41" s="31">
        <v>901</v>
      </c>
      <c r="C41" s="32">
        <v>9</v>
      </c>
      <c r="D41" s="32">
        <v>1</v>
      </c>
      <c r="E41" s="23" t="s">
        <v>128</v>
      </c>
      <c r="F41" s="29" t="s">
        <v>111</v>
      </c>
      <c r="G41" s="24">
        <v>4884300</v>
      </c>
      <c r="H41" s="24">
        <v>405500</v>
      </c>
      <c r="I41" s="25">
        <v>405500</v>
      </c>
      <c r="J41" s="26">
        <f t="shared" si="5"/>
        <v>100</v>
      </c>
      <c r="K41" s="28">
        <f t="shared" si="9"/>
        <v>4884.3</v>
      </c>
      <c r="L41" s="28">
        <v>405.5</v>
      </c>
      <c r="M41" s="2">
        <f t="shared" si="22"/>
        <v>405.5</v>
      </c>
      <c r="N41" s="2">
        <f t="shared" si="22"/>
        <v>405.5</v>
      </c>
      <c r="O41" s="27">
        <f t="shared" si="7"/>
        <v>100</v>
      </c>
      <c r="P41" s="34">
        <v>405.5</v>
      </c>
      <c r="Q41" s="34">
        <f t="shared" si="4"/>
        <v>0</v>
      </c>
      <c r="R41" s="67">
        <f t="shared" si="2"/>
        <v>0</v>
      </c>
    </row>
    <row r="42" spans="1:18" ht="78.75">
      <c r="A42" s="30" t="s">
        <v>129</v>
      </c>
      <c r="B42" s="31">
        <v>901</v>
      </c>
      <c r="C42" s="32">
        <v>9</v>
      </c>
      <c r="D42" s="32">
        <v>1</v>
      </c>
      <c r="E42" s="23" t="s">
        <v>130</v>
      </c>
      <c r="F42" s="29" t="s">
        <v>94</v>
      </c>
      <c r="G42" s="24">
        <v>35158200</v>
      </c>
      <c r="H42" s="24">
        <v>36934300</v>
      </c>
      <c r="I42" s="25">
        <v>36934300</v>
      </c>
      <c r="J42" s="26">
        <f t="shared" si="5"/>
        <v>100</v>
      </c>
      <c r="K42" s="2">
        <f t="shared" ref="K42:M42" si="28">K43</f>
        <v>35158.199999999997</v>
      </c>
      <c r="L42" s="2">
        <f t="shared" si="28"/>
        <v>36934.300000000003</v>
      </c>
      <c r="M42" s="2">
        <f t="shared" si="28"/>
        <v>36934.300000000003</v>
      </c>
      <c r="N42" s="2">
        <f>N43</f>
        <v>36934.300000000003</v>
      </c>
      <c r="O42" s="27">
        <f t="shared" si="7"/>
        <v>100</v>
      </c>
      <c r="P42" s="34">
        <v>36934.300000000003</v>
      </c>
      <c r="Q42" s="34">
        <f t="shared" si="4"/>
        <v>0</v>
      </c>
      <c r="R42" s="67">
        <f t="shared" si="2"/>
        <v>0</v>
      </c>
    </row>
    <row r="43" spans="1:18" ht="47.25">
      <c r="A43" s="30" t="s">
        <v>110</v>
      </c>
      <c r="B43" s="31">
        <v>901</v>
      </c>
      <c r="C43" s="32">
        <v>9</v>
      </c>
      <c r="D43" s="32">
        <v>1</v>
      </c>
      <c r="E43" s="23" t="s">
        <v>130</v>
      </c>
      <c r="F43" s="29" t="s">
        <v>111</v>
      </c>
      <c r="G43" s="24">
        <v>35158200</v>
      </c>
      <c r="H43" s="24">
        <v>36934300</v>
      </c>
      <c r="I43" s="25">
        <v>36934300</v>
      </c>
      <c r="J43" s="26">
        <f t="shared" si="5"/>
        <v>100</v>
      </c>
      <c r="K43" s="28">
        <f t="shared" si="9"/>
        <v>35158.199999999997</v>
      </c>
      <c r="L43" s="28">
        <v>36934.300000000003</v>
      </c>
      <c r="M43" s="2">
        <f t="shared" si="22"/>
        <v>36934.300000000003</v>
      </c>
      <c r="N43" s="2">
        <f t="shared" si="22"/>
        <v>36934.300000000003</v>
      </c>
      <c r="O43" s="27">
        <f t="shared" si="7"/>
        <v>100</v>
      </c>
      <c r="P43" s="34">
        <v>36934.300000000003</v>
      </c>
      <c r="Q43" s="34">
        <f t="shared" si="4"/>
        <v>0</v>
      </c>
      <c r="R43" s="67">
        <f t="shared" si="2"/>
        <v>0</v>
      </c>
    </row>
    <row r="44" spans="1:18" ht="94.5">
      <c r="A44" s="30" t="s">
        <v>131</v>
      </c>
      <c r="B44" s="31">
        <v>901</v>
      </c>
      <c r="C44" s="32">
        <v>9</v>
      </c>
      <c r="D44" s="32">
        <v>1</v>
      </c>
      <c r="E44" s="23" t="s">
        <v>132</v>
      </c>
      <c r="F44" s="29" t="s">
        <v>94</v>
      </c>
      <c r="G44" s="24">
        <v>34244300</v>
      </c>
      <c r="H44" s="24">
        <v>34694300</v>
      </c>
      <c r="I44" s="25">
        <v>34694300</v>
      </c>
      <c r="J44" s="26">
        <f t="shared" si="5"/>
        <v>100</v>
      </c>
      <c r="K44" s="2">
        <f t="shared" ref="K44:M44" si="29">K45</f>
        <v>34244.300000000003</v>
      </c>
      <c r="L44" s="2">
        <f t="shared" si="29"/>
        <v>34694.300000000003</v>
      </c>
      <c r="M44" s="2">
        <f t="shared" si="29"/>
        <v>34694.300000000003</v>
      </c>
      <c r="N44" s="2">
        <f>N45</f>
        <v>34694.300000000003</v>
      </c>
      <c r="O44" s="27">
        <f t="shared" si="7"/>
        <v>100</v>
      </c>
      <c r="P44" s="34">
        <v>34694.300000000003</v>
      </c>
      <c r="Q44" s="34">
        <f t="shared" si="4"/>
        <v>0</v>
      </c>
      <c r="R44" s="67">
        <f t="shared" si="2"/>
        <v>0</v>
      </c>
    </row>
    <row r="45" spans="1:18" ht="47.25">
      <c r="A45" s="30" t="s">
        <v>110</v>
      </c>
      <c r="B45" s="31">
        <v>901</v>
      </c>
      <c r="C45" s="32">
        <v>9</v>
      </c>
      <c r="D45" s="32">
        <v>1</v>
      </c>
      <c r="E45" s="23" t="s">
        <v>132</v>
      </c>
      <c r="F45" s="29" t="s">
        <v>111</v>
      </c>
      <c r="G45" s="24">
        <v>34244300</v>
      </c>
      <c r="H45" s="24">
        <v>34694300</v>
      </c>
      <c r="I45" s="25">
        <v>34694300</v>
      </c>
      <c r="J45" s="26">
        <f t="shared" si="5"/>
        <v>100</v>
      </c>
      <c r="K45" s="28">
        <f t="shared" si="9"/>
        <v>34244.300000000003</v>
      </c>
      <c r="L45" s="28">
        <v>34694.300000000003</v>
      </c>
      <c r="M45" s="2">
        <f t="shared" si="22"/>
        <v>34694.300000000003</v>
      </c>
      <c r="N45" s="2">
        <f t="shared" si="22"/>
        <v>34694.300000000003</v>
      </c>
      <c r="O45" s="27">
        <f t="shared" si="7"/>
        <v>100</v>
      </c>
      <c r="P45" s="34">
        <v>34694.300000000003</v>
      </c>
      <c r="Q45" s="34">
        <f t="shared" si="4"/>
        <v>0</v>
      </c>
      <c r="R45" s="67">
        <f t="shared" si="2"/>
        <v>0</v>
      </c>
    </row>
    <row r="46" spans="1:18" ht="110.25">
      <c r="A46" s="30" t="s">
        <v>133</v>
      </c>
      <c r="B46" s="31">
        <v>901</v>
      </c>
      <c r="C46" s="32">
        <v>9</v>
      </c>
      <c r="D46" s="32">
        <v>1</v>
      </c>
      <c r="E46" s="23" t="s">
        <v>134</v>
      </c>
      <c r="F46" s="29" t="s">
        <v>94</v>
      </c>
      <c r="G46" s="24">
        <v>0</v>
      </c>
      <c r="H46" s="24">
        <v>179500</v>
      </c>
      <c r="I46" s="25">
        <v>179500</v>
      </c>
      <c r="J46" s="26">
        <f t="shared" si="5"/>
        <v>100</v>
      </c>
      <c r="K46" s="2">
        <f t="shared" ref="K46:M46" si="30">K47</f>
        <v>0</v>
      </c>
      <c r="L46" s="2">
        <f t="shared" si="30"/>
        <v>179.5</v>
      </c>
      <c r="M46" s="2">
        <f t="shared" si="30"/>
        <v>179.5</v>
      </c>
      <c r="N46" s="2">
        <f>N47</f>
        <v>179.5</v>
      </c>
      <c r="O46" s="27">
        <f t="shared" si="7"/>
        <v>100</v>
      </c>
      <c r="P46" s="34">
        <v>179.5</v>
      </c>
      <c r="Q46" s="34">
        <f t="shared" si="4"/>
        <v>0</v>
      </c>
      <c r="R46" s="67">
        <f t="shared" si="2"/>
        <v>0</v>
      </c>
    </row>
    <row r="47" spans="1:18" ht="31.5">
      <c r="A47" s="30" t="s">
        <v>114</v>
      </c>
      <c r="B47" s="31">
        <v>901</v>
      </c>
      <c r="C47" s="32">
        <v>9</v>
      </c>
      <c r="D47" s="32">
        <v>1</v>
      </c>
      <c r="E47" s="23" t="s">
        <v>134</v>
      </c>
      <c r="F47" s="29" t="s">
        <v>115</v>
      </c>
      <c r="G47" s="24">
        <v>0</v>
      </c>
      <c r="H47" s="24">
        <v>179500</v>
      </c>
      <c r="I47" s="25">
        <v>179500</v>
      </c>
      <c r="J47" s="26">
        <f t="shared" si="5"/>
        <v>100</v>
      </c>
      <c r="K47" s="28">
        <f t="shared" si="9"/>
        <v>0</v>
      </c>
      <c r="L47" s="28">
        <v>179.5</v>
      </c>
      <c r="M47" s="2">
        <f t="shared" si="22"/>
        <v>179.5</v>
      </c>
      <c r="N47" s="2">
        <f t="shared" si="22"/>
        <v>179.5</v>
      </c>
      <c r="O47" s="27">
        <f t="shared" si="7"/>
        <v>100</v>
      </c>
      <c r="P47" s="34">
        <v>179.5</v>
      </c>
      <c r="Q47" s="34">
        <f t="shared" si="4"/>
        <v>0</v>
      </c>
      <c r="R47" s="67">
        <f t="shared" si="2"/>
        <v>0</v>
      </c>
    </row>
    <row r="48" spans="1:18" ht="94.5">
      <c r="A48" s="30" t="s">
        <v>135</v>
      </c>
      <c r="B48" s="31">
        <v>901</v>
      </c>
      <c r="C48" s="32">
        <v>9</v>
      </c>
      <c r="D48" s="32">
        <v>1</v>
      </c>
      <c r="E48" s="23" t="s">
        <v>136</v>
      </c>
      <c r="F48" s="29" t="s">
        <v>94</v>
      </c>
      <c r="G48" s="24">
        <v>0</v>
      </c>
      <c r="H48" s="24">
        <v>195000</v>
      </c>
      <c r="I48" s="25">
        <v>195000</v>
      </c>
      <c r="J48" s="26">
        <f t="shared" si="5"/>
        <v>100</v>
      </c>
      <c r="K48" s="2">
        <f t="shared" ref="K48:M48" si="31">K49</f>
        <v>0</v>
      </c>
      <c r="L48" s="2">
        <f t="shared" si="31"/>
        <v>195</v>
      </c>
      <c r="M48" s="2">
        <f t="shared" si="31"/>
        <v>195</v>
      </c>
      <c r="N48" s="2">
        <f>N49</f>
        <v>195</v>
      </c>
      <c r="O48" s="27">
        <f t="shared" si="7"/>
        <v>100</v>
      </c>
      <c r="P48" s="34">
        <v>195</v>
      </c>
      <c r="Q48" s="34">
        <f t="shared" si="4"/>
        <v>0</v>
      </c>
      <c r="R48" s="67">
        <f t="shared" si="2"/>
        <v>0</v>
      </c>
    </row>
    <row r="49" spans="1:18">
      <c r="A49" s="30" t="s">
        <v>106</v>
      </c>
      <c r="B49" s="31">
        <v>901</v>
      </c>
      <c r="C49" s="32">
        <v>9</v>
      </c>
      <c r="D49" s="32">
        <v>1</v>
      </c>
      <c r="E49" s="23" t="s">
        <v>136</v>
      </c>
      <c r="F49" s="29" t="s">
        <v>107</v>
      </c>
      <c r="G49" s="24">
        <v>0</v>
      </c>
      <c r="H49" s="24">
        <v>195000</v>
      </c>
      <c r="I49" s="25">
        <v>195000</v>
      </c>
      <c r="J49" s="26">
        <f t="shared" si="5"/>
        <v>100</v>
      </c>
      <c r="K49" s="28">
        <f t="shared" si="9"/>
        <v>0</v>
      </c>
      <c r="L49" s="28">
        <v>195</v>
      </c>
      <c r="M49" s="2">
        <f t="shared" si="22"/>
        <v>195</v>
      </c>
      <c r="N49" s="2">
        <f t="shared" si="22"/>
        <v>195</v>
      </c>
      <c r="O49" s="27">
        <f t="shared" si="7"/>
        <v>100</v>
      </c>
      <c r="P49" s="34">
        <v>195</v>
      </c>
      <c r="Q49" s="34">
        <f t="shared" si="4"/>
        <v>0</v>
      </c>
      <c r="R49" s="67">
        <f t="shared" si="2"/>
        <v>0</v>
      </c>
    </row>
    <row r="50" spans="1:18" ht="94.5">
      <c r="A50" s="30" t="s">
        <v>137</v>
      </c>
      <c r="B50" s="31">
        <v>901</v>
      </c>
      <c r="C50" s="32">
        <v>9</v>
      </c>
      <c r="D50" s="32">
        <v>1</v>
      </c>
      <c r="E50" s="23" t="s">
        <v>138</v>
      </c>
      <c r="F50" s="29" t="s">
        <v>94</v>
      </c>
      <c r="G50" s="24">
        <v>8812100</v>
      </c>
      <c r="H50" s="24">
        <v>8812100</v>
      </c>
      <c r="I50" s="25">
        <v>8812100</v>
      </c>
      <c r="J50" s="26">
        <f t="shared" si="5"/>
        <v>100</v>
      </c>
      <c r="K50" s="2">
        <f t="shared" ref="K50:M50" si="32">K51</f>
        <v>8812.1</v>
      </c>
      <c r="L50" s="2">
        <f t="shared" si="32"/>
        <v>8812.1</v>
      </c>
      <c r="M50" s="2">
        <f t="shared" si="32"/>
        <v>8812.1</v>
      </c>
      <c r="N50" s="2">
        <f>N51</f>
        <v>8812.1</v>
      </c>
      <c r="O50" s="27">
        <f t="shared" si="7"/>
        <v>100</v>
      </c>
      <c r="P50" s="34">
        <v>8812.1</v>
      </c>
      <c r="Q50" s="34">
        <f t="shared" si="4"/>
        <v>0</v>
      </c>
      <c r="R50" s="67">
        <f t="shared" si="2"/>
        <v>0</v>
      </c>
    </row>
    <row r="51" spans="1:18" ht="31.5">
      <c r="A51" s="30" t="s">
        <v>114</v>
      </c>
      <c r="B51" s="31">
        <v>901</v>
      </c>
      <c r="C51" s="32">
        <v>9</v>
      </c>
      <c r="D51" s="32">
        <v>1</v>
      </c>
      <c r="E51" s="23" t="s">
        <v>138</v>
      </c>
      <c r="F51" s="29" t="s">
        <v>115</v>
      </c>
      <c r="G51" s="24">
        <v>8812100</v>
      </c>
      <c r="H51" s="24">
        <v>8812100</v>
      </c>
      <c r="I51" s="25">
        <v>8812100</v>
      </c>
      <c r="J51" s="26">
        <f t="shared" si="5"/>
        <v>100</v>
      </c>
      <c r="K51" s="28">
        <f t="shared" si="9"/>
        <v>8812.1</v>
      </c>
      <c r="L51" s="28">
        <v>8812.1</v>
      </c>
      <c r="M51" s="2">
        <f t="shared" si="22"/>
        <v>8812.1</v>
      </c>
      <c r="N51" s="2">
        <f t="shared" si="22"/>
        <v>8812.1</v>
      </c>
      <c r="O51" s="27">
        <f t="shared" si="7"/>
        <v>100</v>
      </c>
      <c r="P51" s="34">
        <v>8812.1</v>
      </c>
      <c r="Q51" s="34">
        <f t="shared" si="4"/>
        <v>0</v>
      </c>
      <c r="R51" s="67">
        <f t="shared" si="2"/>
        <v>0</v>
      </c>
    </row>
    <row r="52" spans="1:18" ht="110.25">
      <c r="A52" s="30" t="s">
        <v>139</v>
      </c>
      <c r="B52" s="31">
        <v>901</v>
      </c>
      <c r="C52" s="32">
        <v>9</v>
      </c>
      <c r="D52" s="32">
        <v>1</v>
      </c>
      <c r="E52" s="23" t="s">
        <v>140</v>
      </c>
      <c r="F52" s="29" t="s">
        <v>94</v>
      </c>
      <c r="G52" s="24">
        <v>1613800</v>
      </c>
      <c r="H52" s="24">
        <v>1613800</v>
      </c>
      <c r="I52" s="25">
        <v>1613800</v>
      </c>
      <c r="J52" s="26">
        <f t="shared" si="5"/>
        <v>100</v>
      </c>
      <c r="K52" s="2">
        <f t="shared" ref="K52:M52" si="33">K53</f>
        <v>1613.8</v>
      </c>
      <c r="L52" s="2">
        <f t="shared" si="33"/>
        <v>1613.8</v>
      </c>
      <c r="M52" s="2">
        <f t="shared" si="33"/>
        <v>1613.8</v>
      </c>
      <c r="N52" s="2">
        <f>N53</f>
        <v>1613.8</v>
      </c>
      <c r="O52" s="27">
        <f t="shared" si="7"/>
        <v>100</v>
      </c>
      <c r="P52" s="34">
        <v>1613.8</v>
      </c>
      <c r="Q52" s="34">
        <f t="shared" si="4"/>
        <v>0</v>
      </c>
      <c r="R52" s="67">
        <f t="shared" si="2"/>
        <v>0</v>
      </c>
    </row>
    <row r="53" spans="1:18" ht="31.5">
      <c r="A53" s="30" t="s">
        <v>114</v>
      </c>
      <c r="B53" s="31">
        <v>901</v>
      </c>
      <c r="C53" s="32">
        <v>9</v>
      </c>
      <c r="D53" s="32">
        <v>1</v>
      </c>
      <c r="E53" s="23" t="s">
        <v>140</v>
      </c>
      <c r="F53" s="29" t="s">
        <v>115</v>
      </c>
      <c r="G53" s="24">
        <v>1613800</v>
      </c>
      <c r="H53" s="24">
        <v>1613800</v>
      </c>
      <c r="I53" s="25">
        <v>1613800</v>
      </c>
      <c r="J53" s="26">
        <f t="shared" si="5"/>
        <v>100</v>
      </c>
      <c r="K53" s="28">
        <f t="shared" si="9"/>
        <v>1613.8</v>
      </c>
      <c r="L53" s="28">
        <v>1613.8</v>
      </c>
      <c r="M53" s="2">
        <f t="shared" si="22"/>
        <v>1613.8</v>
      </c>
      <c r="N53" s="2">
        <f t="shared" si="22"/>
        <v>1613.8</v>
      </c>
      <c r="O53" s="27">
        <f t="shared" si="7"/>
        <v>100</v>
      </c>
      <c r="P53" s="34">
        <v>1613.8</v>
      </c>
      <c r="Q53" s="34">
        <f t="shared" si="4"/>
        <v>0</v>
      </c>
      <c r="R53" s="67">
        <f t="shared" si="2"/>
        <v>0</v>
      </c>
    </row>
    <row r="54" spans="1:18" ht="94.5">
      <c r="A54" s="30" t="s">
        <v>141</v>
      </c>
      <c r="B54" s="31">
        <v>901</v>
      </c>
      <c r="C54" s="32">
        <v>9</v>
      </c>
      <c r="D54" s="32">
        <v>1</v>
      </c>
      <c r="E54" s="23" t="s">
        <v>142</v>
      </c>
      <c r="F54" s="29" t="s">
        <v>94</v>
      </c>
      <c r="G54" s="24">
        <v>1770800</v>
      </c>
      <c r="H54" s="24">
        <v>1770800</v>
      </c>
      <c r="I54" s="25">
        <v>1770800</v>
      </c>
      <c r="J54" s="26">
        <f t="shared" si="5"/>
        <v>100</v>
      </c>
      <c r="K54" s="2">
        <f t="shared" ref="K54:M54" si="34">SUM(K55:K56)</f>
        <v>1770.8</v>
      </c>
      <c r="L54" s="2">
        <f t="shared" si="34"/>
        <v>1770.8</v>
      </c>
      <c r="M54" s="2">
        <f t="shared" si="34"/>
        <v>1770.8</v>
      </c>
      <c r="N54" s="2">
        <f>SUM(N55:N56)</f>
        <v>1770.8</v>
      </c>
      <c r="O54" s="27">
        <f t="shared" si="7"/>
        <v>100</v>
      </c>
      <c r="P54" s="34">
        <v>1770.8</v>
      </c>
      <c r="Q54" s="34">
        <f t="shared" si="4"/>
        <v>0</v>
      </c>
      <c r="R54" s="67">
        <f t="shared" si="2"/>
        <v>0</v>
      </c>
    </row>
    <row r="55" spans="1:18" ht="31.5">
      <c r="A55" s="30" t="s">
        <v>114</v>
      </c>
      <c r="B55" s="31">
        <v>901</v>
      </c>
      <c r="C55" s="32">
        <v>9</v>
      </c>
      <c r="D55" s="32">
        <v>1</v>
      </c>
      <c r="E55" s="23" t="s">
        <v>142</v>
      </c>
      <c r="F55" s="29" t="s">
        <v>115</v>
      </c>
      <c r="G55" s="24">
        <v>1770800</v>
      </c>
      <c r="H55" s="24">
        <v>0</v>
      </c>
      <c r="I55" s="25">
        <v>0</v>
      </c>
      <c r="J55" s="26"/>
      <c r="K55" s="28">
        <f t="shared" si="9"/>
        <v>1770.8</v>
      </c>
      <c r="L55" s="28">
        <f t="shared" si="9"/>
        <v>0</v>
      </c>
      <c r="M55" s="2">
        <f t="shared" si="22"/>
        <v>0</v>
      </c>
      <c r="N55" s="2">
        <f t="shared" si="22"/>
        <v>0</v>
      </c>
      <c r="O55" s="27"/>
      <c r="P55" s="34">
        <v>0</v>
      </c>
      <c r="Q55" s="34">
        <f t="shared" si="4"/>
        <v>0</v>
      </c>
      <c r="R55" s="67">
        <f t="shared" si="2"/>
        <v>0</v>
      </c>
    </row>
    <row r="56" spans="1:18">
      <c r="A56" s="30" t="s">
        <v>106</v>
      </c>
      <c r="B56" s="31">
        <v>901</v>
      </c>
      <c r="C56" s="32">
        <v>9</v>
      </c>
      <c r="D56" s="32">
        <v>1</v>
      </c>
      <c r="E56" s="23" t="s">
        <v>142</v>
      </c>
      <c r="F56" s="29" t="s">
        <v>107</v>
      </c>
      <c r="G56" s="24">
        <v>0</v>
      </c>
      <c r="H56" s="24">
        <v>1770800</v>
      </c>
      <c r="I56" s="25">
        <v>1770800</v>
      </c>
      <c r="J56" s="26">
        <f t="shared" si="5"/>
        <v>100</v>
      </c>
      <c r="K56" s="28">
        <f t="shared" si="9"/>
        <v>0</v>
      </c>
      <c r="L56" s="28">
        <v>1770.8</v>
      </c>
      <c r="M56" s="2">
        <f t="shared" si="22"/>
        <v>1770.8</v>
      </c>
      <c r="N56" s="2">
        <f t="shared" si="22"/>
        <v>1770.8</v>
      </c>
      <c r="O56" s="27">
        <f t="shared" si="7"/>
        <v>100</v>
      </c>
      <c r="P56" s="34">
        <v>1770.8</v>
      </c>
      <c r="Q56" s="34">
        <f t="shared" si="4"/>
        <v>0</v>
      </c>
      <c r="R56" s="67">
        <f t="shared" si="2"/>
        <v>0</v>
      </c>
    </row>
    <row r="57" spans="1:18" ht="157.5">
      <c r="A57" s="30" t="s">
        <v>143</v>
      </c>
      <c r="B57" s="31">
        <v>901</v>
      </c>
      <c r="C57" s="32">
        <v>9</v>
      </c>
      <c r="D57" s="32">
        <v>1</v>
      </c>
      <c r="E57" s="23" t="s">
        <v>144</v>
      </c>
      <c r="F57" s="29" t="s">
        <v>94</v>
      </c>
      <c r="G57" s="24">
        <v>0</v>
      </c>
      <c r="H57" s="24">
        <v>1945500</v>
      </c>
      <c r="I57" s="25">
        <v>1945500</v>
      </c>
      <c r="J57" s="26">
        <f t="shared" si="5"/>
        <v>100</v>
      </c>
      <c r="K57" s="2">
        <f t="shared" ref="K57:M57" si="35">K58</f>
        <v>0</v>
      </c>
      <c r="L57" s="2">
        <f t="shared" si="35"/>
        <v>1945.5</v>
      </c>
      <c r="M57" s="2">
        <f t="shared" si="35"/>
        <v>1945.5</v>
      </c>
      <c r="N57" s="2">
        <f>N58</f>
        <v>1945.5</v>
      </c>
      <c r="O57" s="27">
        <f t="shared" si="7"/>
        <v>100</v>
      </c>
      <c r="P57" s="34">
        <v>1945.5</v>
      </c>
      <c r="Q57" s="34">
        <f t="shared" si="4"/>
        <v>0</v>
      </c>
      <c r="R57" s="67">
        <f t="shared" si="2"/>
        <v>0</v>
      </c>
    </row>
    <row r="58" spans="1:18" ht="31.5">
      <c r="A58" s="30" t="s">
        <v>114</v>
      </c>
      <c r="B58" s="31">
        <v>901</v>
      </c>
      <c r="C58" s="32">
        <v>9</v>
      </c>
      <c r="D58" s="32">
        <v>1</v>
      </c>
      <c r="E58" s="23" t="s">
        <v>144</v>
      </c>
      <c r="F58" s="29" t="s">
        <v>115</v>
      </c>
      <c r="G58" s="24">
        <v>0</v>
      </c>
      <c r="H58" s="24">
        <v>1945500</v>
      </c>
      <c r="I58" s="25">
        <v>1945500</v>
      </c>
      <c r="J58" s="26">
        <f t="shared" si="5"/>
        <v>100</v>
      </c>
      <c r="K58" s="28">
        <f t="shared" si="9"/>
        <v>0</v>
      </c>
      <c r="L58" s="28">
        <v>1945.5</v>
      </c>
      <c r="M58" s="2">
        <f t="shared" si="22"/>
        <v>1945.5</v>
      </c>
      <c r="N58" s="2">
        <f t="shared" si="22"/>
        <v>1945.5</v>
      </c>
      <c r="O58" s="27">
        <f t="shared" si="7"/>
        <v>100</v>
      </c>
      <c r="P58" s="34">
        <v>1945.5</v>
      </c>
      <c r="Q58" s="34">
        <f t="shared" si="4"/>
        <v>0</v>
      </c>
      <c r="R58" s="67">
        <f t="shared" si="2"/>
        <v>0</v>
      </c>
    </row>
    <row r="59" spans="1:18" ht="173.25">
      <c r="A59" s="30" t="s">
        <v>145</v>
      </c>
      <c r="B59" s="31">
        <v>901</v>
      </c>
      <c r="C59" s="32">
        <v>9</v>
      </c>
      <c r="D59" s="32">
        <v>1</v>
      </c>
      <c r="E59" s="23" t="s">
        <v>146</v>
      </c>
      <c r="F59" s="29" t="s">
        <v>94</v>
      </c>
      <c r="G59" s="24">
        <v>9719700</v>
      </c>
      <c r="H59" s="24">
        <v>12882657.82</v>
      </c>
      <c r="I59" s="25">
        <v>12882657.82</v>
      </c>
      <c r="J59" s="26">
        <f t="shared" si="5"/>
        <v>100</v>
      </c>
      <c r="K59" s="2">
        <f t="shared" ref="K59:M59" si="36">K60</f>
        <v>9719.7000000000007</v>
      </c>
      <c r="L59" s="2">
        <f t="shared" si="36"/>
        <v>12882.7</v>
      </c>
      <c r="M59" s="2">
        <f t="shared" si="36"/>
        <v>12882.7</v>
      </c>
      <c r="N59" s="2">
        <f>N60</f>
        <v>12882.7</v>
      </c>
      <c r="O59" s="27">
        <f t="shared" si="7"/>
        <v>100</v>
      </c>
      <c r="P59" s="34">
        <v>12882.7</v>
      </c>
      <c r="Q59" s="34">
        <f t="shared" si="4"/>
        <v>0</v>
      </c>
      <c r="R59" s="67">
        <f t="shared" si="2"/>
        <v>0</v>
      </c>
    </row>
    <row r="60" spans="1:18" ht="31.5">
      <c r="A60" s="30" t="s">
        <v>114</v>
      </c>
      <c r="B60" s="31">
        <v>901</v>
      </c>
      <c r="C60" s="32">
        <v>9</v>
      </c>
      <c r="D60" s="32">
        <v>1</v>
      </c>
      <c r="E60" s="23" t="s">
        <v>146</v>
      </c>
      <c r="F60" s="29" t="s">
        <v>115</v>
      </c>
      <c r="G60" s="24">
        <v>9719700</v>
      </c>
      <c r="H60" s="24">
        <v>12882657.82</v>
      </c>
      <c r="I60" s="25">
        <v>12882657.82</v>
      </c>
      <c r="J60" s="26">
        <f t="shared" si="5"/>
        <v>100</v>
      </c>
      <c r="K60" s="28">
        <f t="shared" si="9"/>
        <v>9719.7000000000007</v>
      </c>
      <c r="L60" s="28">
        <v>12882.7</v>
      </c>
      <c r="M60" s="2">
        <f t="shared" si="22"/>
        <v>12882.7</v>
      </c>
      <c r="N60" s="2">
        <f t="shared" si="22"/>
        <v>12882.7</v>
      </c>
      <c r="O60" s="27">
        <f t="shared" si="7"/>
        <v>100</v>
      </c>
      <c r="P60" s="34">
        <v>12882.7</v>
      </c>
      <c r="Q60" s="34">
        <f t="shared" si="4"/>
        <v>0</v>
      </c>
      <c r="R60" s="67">
        <f t="shared" si="2"/>
        <v>0</v>
      </c>
    </row>
    <row r="61" spans="1:18" ht="78.75">
      <c r="A61" s="30" t="s">
        <v>147</v>
      </c>
      <c r="B61" s="31">
        <v>901</v>
      </c>
      <c r="C61" s="32">
        <v>9</v>
      </c>
      <c r="D61" s="32">
        <v>1</v>
      </c>
      <c r="E61" s="23" t="s">
        <v>148</v>
      </c>
      <c r="F61" s="29" t="s">
        <v>94</v>
      </c>
      <c r="G61" s="24">
        <v>13649300</v>
      </c>
      <c r="H61" s="24">
        <v>39931230</v>
      </c>
      <c r="I61" s="25">
        <v>32931230</v>
      </c>
      <c r="J61" s="26">
        <f t="shared" si="5"/>
        <v>82.5</v>
      </c>
      <c r="K61" s="2">
        <f t="shared" ref="K61:M61" si="37">K62</f>
        <v>13649.3</v>
      </c>
      <c r="L61" s="2">
        <f t="shared" si="37"/>
        <v>39931.199999999997</v>
      </c>
      <c r="M61" s="2">
        <f t="shared" si="37"/>
        <v>39931.199999999997</v>
      </c>
      <c r="N61" s="2">
        <f>N62</f>
        <v>32931.199999999997</v>
      </c>
      <c r="O61" s="27">
        <f t="shared" si="7"/>
        <v>82.5</v>
      </c>
      <c r="P61" s="34">
        <v>32931.199999999997</v>
      </c>
      <c r="Q61" s="34">
        <f t="shared" si="4"/>
        <v>0</v>
      </c>
      <c r="R61" s="67">
        <f t="shared" si="2"/>
        <v>0</v>
      </c>
    </row>
    <row r="62" spans="1:18">
      <c r="A62" s="30" t="s">
        <v>106</v>
      </c>
      <c r="B62" s="31">
        <v>901</v>
      </c>
      <c r="C62" s="32">
        <v>9</v>
      </c>
      <c r="D62" s="32">
        <v>1</v>
      </c>
      <c r="E62" s="23" t="s">
        <v>148</v>
      </c>
      <c r="F62" s="29" t="s">
        <v>107</v>
      </c>
      <c r="G62" s="24">
        <v>13649300</v>
      </c>
      <c r="H62" s="24">
        <v>39931230</v>
      </c>
      <c r="I62" s="25">
        <v>32931230</v>
      </c>
      <c r="J62" s="26">
        <f t="shared" si="5"/>
        <v>82.5</v>
      </c>
      <c r="K62" s="28">
        <f t="shared" si="9"/>
        <v>13649.3</v>
      </c>
      <c r="L62" s="28">
        <v>39931.199999999997</v>
      </c>
      <c r="M62" s="2">
        <f t="shared" si="22"/>
        <v>39931.199999999997</v>
      </c>
      <c r="N62" s="2">
        <f t="shared" si="22"/>
        <v>32931.199999999997</v>
      </c>
      <c r="O62" s="27">
        <f t="shared" si="7"/>
        <v>82.5</v>
      </c>
      <c r="P62" s="34">
        <v>32931.199999999997</v>
      </c>
      <c r="Q62" s="34">
        <f t="shared" si="4"/>
        <v>0</v>
      </c>
      <c r="R62" s="67">
        <f t="shared" si="2"/>
        <v>0</v>
      </c>
    </row>
    <row r="63" spans="1:18" ht="94.5">
      <c r="A63" s="30" t="s">
        <v>149</v>
      </c>
      <c r="B63" s="31">
        <v>901</v>
      </c>
      <c r="C63" s="32">
        <v>9</v>
      </c>
      <c r="D63" s="32">
        <v>1</v>
      </c>
      <c r="E63" s="23" t="s">
        <v>150</v>
      </c>
      <c r="F63" s="29" t="s">
        <v>94</v>
      </c>
      <c r="G63" s="24">
        <v>0</v>
      </c>
      <c r="H63" s="24">
        <v>280900</v>
      </c>
      <c r="I63" s="25">
        <v>280900</v>
      </c>
      <c r="J63" s="26">
        <f t="shared" si="5"/>
        <v>100</v>
      </c>
      <c r="K63" s="2">
        <f t="shared" ref="K63:M63" si="38">K64</f>
        <v>0</v>
      </c>
      <c r="L63" s="2">
        <f t="shared" si="38"/>
        <v>280.89999999999998</v>
      </c>
      <c r="M63" s="2">
        <f t="shared" si="38"/>
        <v>280.89999999999998</v>
      </c>
      <c r="N63" s="2">
        <f>N64</f>
        <v>280.89999999999998</v>
      </c>
      <c r="O63" s="27">
        <f t="shared" si="7"/>
        <v>100</v>
      </c>
      <c r="P63" s="34">
        <v>280.89999999999998</v>
      </c>
      <c r="Q63" s="34">
        <f t="shared" si="4"/>
        <v>0</v>
      </c>
      <c r="R63" s="67">
        <f t="shared" si="2"/>
        <v>0</v>
      </c>
    </row>
    <row r="64" spans="1:18" ht="31.5">
      <c r="A64" s="30" t="s">
        <v>114</v>
      </c>
      <c r="B64" s="31">
        <v>901</v>
      </c>
      <c r="C64" s="32">
        <v>9</v>
      </c>
      <c r="D64" s="32">
        <v>1</v>
      </c>
      <c r="E64" s="23" t="s">
        <v>150</v>
      </c>
      <c r="F64" s="29" t="s">
        <v>115</v>
      </c>
      <c r="G64" s="24">
        <v>0</v>
      </c>
      <c r="H64" s="24">
        <v>280900</v>
      </c>
      <c r="I64" s="25">
        <v>280900</v>
      </c>
      <c r="J64" s="26">
        <f t="shared" si="5"/>
        <v>100</v>
      </c>
      <c r="K64" s="28">
        <f t="shared" si="9"/>
        <v>0</v>
      </c>
      <c r="L64" s="28">
        <v>280.89999999999998</v>
      </c>
      <c r="M64" s="2">
        <f t="shared" si="22"/>
        <v>280.89999999999998</v>
      </c>
      <c r="N64" s="2">
        <f t="shared" si="22"/>
        <v>280.89999999999998</v>
      </c>
      <c r="O64" s="27">
        <f t="shared" si="7"/>
        <v>100</v>
      </c>
      <c r="P64" s="34">
        <v>280.89999999999998</v>
      </c>
      <c r="Q64" s="34">
        <f t="shared" si="4"/>
        <v>0</v>
      </c>
      <c r="R64" s="67">
        <f t="shared" si="2"/>
        <v>0</v>
      </c>
    </row>
    <row r="65" spans="1:18" ht="78.75">
      <c r="A65" s="30" t="s">
        <v>151</v>
      </c>
      <c r="B65" s="31">
        <v>901</v>
      </c>
      <c r="C65" s="32">
        <v>9</v>
      </c>
      <c r="D65" s="32">
        <v>1</v>
      </c>
      <c r="E65" s="23" t="s">
        <v>152</v>
      </c>
      <c r="F65" s="29" t="s">
        <v>94</v>
      </c>
      <c r="G65" s="24">
        <v>92980000</v>
      </c>
      <c r="H65" s="24">
        <v>92980000</v>
      </c>
      <c r="I65" s="25">
        <v>1115000</v>
      </c>
      <c r="J65" s="26">
        <f t="shared" si="5"/>
        <v>1.2</v>
      </c>
      <c r="K65" s="2">
        <f t="shared" ref="K65:M65" si="39">K66</f>
        <v>92980</v>
      </c>
      <c r="L65" s="2">
        <f t="shared" si="39"/>
        <v>92980</v>
      </c>
      <c r="M65" s="2">
        <f t="shared" si="39"/>
        <v>92980</v>
      </c>
      <c r="N65" s="2">
        <f>N66</f>
        <v>1115</v>
      </c>
      <c r="O65" s="27">
        <f t="shared" si="7"/>
        <v>1.2</v>
      </c>
      <c r="P65" s="34">
        <v>1115</v>
      </c>
      <c r="Q65" s="34">
        <f t="shared" si="4"/>
        <v>0</v>
      </c>
      <c r="R65" s="67">
        <f t="shared" si="2"/>
        <v>0</v>
      </c>
    </row>
    <row r="66" spans="1:18" ht="31.5">
      <c r="A66" s="30" t="s">
        <v>114</v>
      </c>
      <c r="B66" s="31">
        <v>901</v>
      </c>
      <c r="C66" s="32">
        <v>9</v>
      </c>
      <c r="D66" s="32">
        <v>1</v>
      </c>
      <c r="E66" s="23" t="s">
        <v>152</v>
      </c>
      <c r="F66" s="29" t="s">
        <v>115</v>
      </c>
      <c r="G66" s="24">
        <v>92980000</v>
      </c>
      <c r="H66" s="24">
        <v>92980000</v>
      </c>
      <c r="I66" s="25">
        <v>1115000</v>
      </c>
      <c r="J66" s="26">
        <f t="shared" si="5"/>
        <v>1.2</v>
      </c>
      <c r="K66" s="28">
        <f t="shared" si="9"/>
        <v>92980</v>
      </c>
      <c r="L66" s="28">
        <v>92980</v>
      </c>
      <c r="M66" s="2">
        <f t="shared" si="22"/>
        <v>92980</v>
      </c>
      <c r="N66" s="2">
        <f t="shared" si="22"/>
        <v>1115</v>
      </c>
      <c r="O66" s="27">
        <f t="shared" si="7"/>
        <v>1.2</v>
      </c>
      <c r="P66" s="34">
        <v>1115</v>
      </c>
      <c r="Q66" s="34">
        <f t="shared" si="4"/>
        <v>0</v>
      </c>
      <c r="R66" s="67">
        <f t="shared" si="2"/>
        <v>0</v>
      </c>
    </row>
    <row r="67" spans="1:18" ht="78.75">
      <c r="A67" s="30" t="s">
        <v>153</v>
      </c>
      <c r="B67" s="31">
        <v>901</v>
      </c>
      <c r="C67" s="32">
        <v>9</v>
      </c>
      <c r="D67" s="32">
        <v>1</v>
      </c>
      <c r="E67" s="23" t="s">
        <v>154</v>
      </c>
      <c r="F67" s="29"/>
      <c r="G67" s="24">
        <v>0</v>
      </c>
      <c r="H67" s="24">
        <v>1000000</v>
      </c>
      <c r="I67" s="25">
        <v>1000000</v>
      </c>
      <c r="J67" s="26">
        <f t="shared" si="5"/>
        <v>100</v>
      </c>
      <c r="K67" s="2">
        <f t="shared" ref="K67:M67" si="40">K68</f>
        <v>0</v>
      </c>
      <c r="L67" s="2">
        <f t="shared" si="40"/>
        <v>1000</v>
      </c>
      <c r="M67" s="2">
        <f t="shared" si="40"/>
        <v>1000</v>
      </c>
      <c r="N67" s="2">
        <f>N68</f>
        <v>1000</v>
      </c>
      <c r="O67" s="27">
        <f t="shared" si="7"/>
        <v>100</v>
      </c>
      <c r="P67" s="34">
        <v>1000</v>
      </c>
      <c r="Q67" s="34">
        <f t="shared" si="4"/>
        <v>0</v>
      </c>
      <c r="R67" s="67">
        <f t="shared" si="2"/>
        <v>0</v>
      </c>
    </row>
    <row r="68" spans="1:18" ht="31.5">
      <c r="A68" s="30" t="s">
        <v>155</v>
      </c>
      <c r="B68" s="31">
        <v>901</v>
      </c>
      <c r="C68" s="32">
        <v>9</v>
      </c>
      <c r="D68" s="32">
        <v>1</v>
      </c>
      <c r="E68" s="23" t="s">
        <v>154</v>
      </c>
      <c r="F68" s="29" t="s">
        <v>156</v>
      </c>
      <c r="G68" s="24">
        <v>0</v>
      </c>
      <c r="H68" s="24">
        <v>1000000</v>
      </c>
      <c r="I68" s="25">
        <v>1000000</v>
      </c>
      <c r="J68" s="26">
        <f t="shared" si="5"/>
        <v>100</v>
      </c>
      <c r="K68" s="28">
        <f t="shared" si="9"/>
        <v>0</v>
      </c>
      <c r="L68" s="28">
        <v>1000</v>
      </c>
      <c r="M68" s="2">
        <f t="shared" si="22"/>
        <v>1000</v>
      </c>
      <c r="N68" s="2">
        <f t="shared" si="22"/>
        <v>1000</v>
      </c>
      <c r="O68" s="27">
        <f t="shared" si="7"/>
        <v>100</v>
      </c>
      <c r="P68" s="34">
        <v>1000</v>
      </c>
      <c r="Q68" s="34">
        <f t="shared" si="4"/>
        <v>0</v>
      </c>
      <c r="R68" s="67">
        <f t="shared" si="2"/>
        <v>0</v>
      </c>
    </row>
    <row r="69" spans="1:18" ht="63">
      <c r="A69" s="30" t="s">
        <v>157</v>
      </c>
      <c r="B69" s="31">
        <v>901</v>
      </c>
      <c r="C69" s="32">
        <v>9</v>
      </c>
      <c r="D69" s="32">
        <v>1</v>
      </c>
      <c r="E69" s="23" t="s">
        <v>158</v>
      </c>
      <c r="F69" s="29" t="s">
        <v>94</v>
      </c>
      <c r="G69" s="24">
        <v>0</v>
      </c>
      <c r="H69" s="24">
        <v>3547206</v>
      </c>
      <c r="I69" s="25">
        <v>3547206</v>
      </c>
      <c r="J69" s="26">
        <f t="shared" si="5"/>
        <v>100</v>
      </c>
      <c r="K69" s="2">
        <f t="shared" ref="K69:M69" si="41">K70</f>
        <v>0</v>
      </c>
      <c r="L69" s="2">
        <f t="shared" si="41"/>
        <v>3547.2</v>
      </c>
      <c r="M69" s="2">
        <f t="shared" si="41"/>
        <v>3547.2</v>
      </c>
      <c r="N69" s="2">
        <f>N70</f>
        <v>3547.2</v>
      </c>
      <c r="O69" s="27">
        <f t="shared" si="7"/>
        <v>100</v>
      </c>
      <c r="P69" s="34">
        <v>3547.2</v>
      </c>
      <c r="Q69" s="34">
        <f t="shared" si="4"/>
        <v>0</v>
      </c>
      <c r="R69" s="67">
        <f t="shared" si="2"/>
        <v>0</v>
      </c>
    </row>
    <row r="70" spans="1:18">
      <c r="A70" s="30" t="s">
        <v>106</v>
      </c>
      <c r="B70" s="31">
        <v>901</v>
      </c>
      <c r="C70" s="32">
        <v>9</v>
      </c>
      <c r="D70" s="32">
        <v>1</v>
      </c>
      <c r="E70" s="23" t="s">
        <v>158</v>
      </c>
      <c r="F70" s="29" t="s">
        <v>107</v>
      </c>
      <c r="G70" s="24">
        <v>0</v>
      </c>
      <c r="H70" s="24">
        <v>3547206</v>
      </c>
      <c r="I70" s="25">
        <v>3547206</v>
      </c>
      <c r="J70" s="26">
        <f t="shared" si="5"/>
        <v>100</v>
      </c>
      <c r="K70" s="28">
        <f t="shared" si="9"/>
        <v>0</v>
      </c>
      <c r="L70" s="28">
        <v>3547.2</v>
      </c>
      <c r="M70" s="2">
        <f t="shared" si="22"/>
        <v>3547.2</v>
      </c>
      <c r="N70" s="2">
        <f t="shared" si="22"/>
        <v>3547.2</v>
      </c>
      <c r="O70" s="27">
        <f t="shared" si="7"/>
        <v>100</v>
      </c>
      <c r="P70" s="34">
        <v>3547.2</v>
      </c>
      <c r="Q70" s="34">
        <f t="shared" si="4"/>
        <v>0</v>
      </c>
      <c r="R70" s="67">
        <f t="shared" si="2"/>
        <v>0</v>
      </c>
    </row>
    <row r="71" spans="1:18" ht="47.25">
      <c r="A71" s="30" t="s">
        <v>159</v>
      </c>
      <c r="B71" s="31">
        <v>901</v>
      </c>
      <c r="C71" s="32">
        <v>9</v>
      </c>
      <c r="D71" s="32">
        <v>1</v>
      </c>
      <c r="E71" s="23" t="s">
        <v>160</v>
      </c>
      <c r="F71" s="29" t="s">
        <v>94</v>
      </c>
      <c r="G71" s="24">
        <v>0</v>
      </c>
      <c r="H71" s="24">
        <v>6454000</v>
      </c>
      <c r="I71" s="25">
        <v>6454000</v>
      </c>
      <c r="J71" s="26">
        <f t="shared" si="5"/>
        <v>100</v>
      </c>
      <c r="K71" s="2">
        <f t="shared" ref="K71:M71" si="42">K72</f>
        <v>0</v>
      </c>
      <c r="L71" s="2">
        <f t="shared" si="42"/>
        <v>6454</v>
      </c>
      <c r="M71" s="2">
        <f t="shared" si="42"/>
        <v>6454</v>
      </c>
      <c r="N71" s="2">
        <f>N72</f>
        <v>6454</v>
      </c>
      <c r="O71" s="27">
        <f t="shared" si="7"/>
        <v>100</v>
      </c>
      <c r="P71" s="34">
        <v>6454</v>
      </c>
      <c r="Q71" s="34">
        <f t="shared" si="4"/>
        <v>0</v>
      </c>
      <c r="R71" s="67">
        <f t="shared" si="2"/>
        <v>0</v>
      </c>
    </row>
    <row r="72" spans="1:18">
      <c r="A72" s="30" t="s">
        <v>106</v>
      </c>
      <c r="B72" s="31">
        <v>901</v>
      </c>
      <c r="C72" s="32">
        <v>9</v>
      </c>
      <c r="D72" s="32">
        <v>1</v>
      </c>
      <c r="E72" s="23" t="s">
        <v>160</v>
      </c>
      <c r="F72" s="29" t="s">
        <v>107</v>
      </c>
      <c r="G72" s="24">
        <v>0</v>
      </c>
      <c r="H72" s="24">
        <v>6454000</v>
      </c>
      <c r="I72" s="25">
        <v>6454000</v>
      </c>
      <c r="J72" s="26">
        <f t="shared" si="5"/>
        <v>100</v>
      </c>
      <c r="K72" s="28">
        <f t="shared" si="9"/>
        <v>0</v>
      </c>
      <c r="L72" s="28">
        <v>6454</v>
      </c>
      <c r="M72" s="2">
        <f t="shared" si="22"/>
        <v>6454</v>
      </c>
      <c r="N72" s="2">
        <f t="shared" si="22"/>
        <v>6454</v>
      </c>
      <c r="O72" s="27">
        <f t="shared" si="7"/>
        <v>100</v>
      </c>
      <c r="P72" s="34">
        <v>6454</v>
      </c>
      <c r="Q72" s="34">
        <f t="shared" si="4"/>
        <v>0</v>
      </c>
      <c r="R72" s="67">
        <f t="shared" si="2"/>
        <v>0</v>
      </c>
    </row>
    <row r="73" spans="1:18">
      <c r="A73" s="30" t="s">
        <v>64</v>
      </c>
      <c r="B73" s="31">
        <v>901</v>
      </c>
      <c r="C73" s="32">
        <v>9</v>
      </c>
      <c r="D73" s="32">
        <v>2</v>
      </c>
      <c r="E73" s="23" t="s">
        <v>94</v>
      </c>
      <c r="F73" s="29" t="s">
        <v>94</v>
      </c>
      <c r="G73" s="24">
        <v>97325500</v>
      </c>
      <c r="H73" s="24">
        <v>128900033</v>
      </c>
      <c r="I73" s="25">
        <v>128900033</v>
      </c>
      <c r="J73" s="26">
        <f t="shared" si="5"/>
        <v>100</v>
      </c>
      <c r="K73" s="2">
        <f t="shared" ref="K73:M73" si="43">K74+K76+K78+K80+K82+K84+K86+K88+K90+K92+K94+K96+K99</f>
        <v>97325.5</v>
      </c>
      <c r="L73" s="2">
        <f t="shared" si="43"/>
        <v>128476</v>
      </c>
      <c r="M73" s="2">
        <f t="shared" si="43"/>
        <v>128900.1</v>
      </c>
      <c r="N73" s="2">
        <f>N74+N76+N78+N80+N82+N84+N86+N88+N90+N92+N94+N96+N99</f>
        <v>128900.1</v>
      </c>
      <c r="O73" s="27">
        <f t="shared" si="7"/>
        <v>100</v>
      </c>
      <c r="P73" s="34">
        <v>128900</v>
      </c>
      <c r="Q73" s="34">
        <f t="shared" si="4"/>
        <v>0.1</v>
      </c>
      <c r="R73" s="67">
        <f t="shared" si="2"/>
        <v>0</v>
      </c>
    </row>
    <row r="74" spans="1:18" ht="78.75">
      <c r="A74" s="30" t="s">
        <v>129</v>
      </c>
      <c r="B74" s="31">
        <v>901</v>
      </c>
      <c r="C74" s="32">
        <v>9</v>
      </c>
      <c r="D74" s="32">
        <v>2</v>
      </c>
      <c r="E74" s="23" t="s">
        <v>130</v>
      </c>
      <c r="F74" s="29" t="s">
        <v>94</v>
      </c>
      <c r="G74" s="24">
        <v>793900</v>
      </c>
      <c r="H74" s="24">
        <v>1443900</v>
      </c>
      <c r="I74" s="25">
        <v>1443900</v>
      </c>
      <c r="J74" s="26">
        <f t="shared" si="5"/>
        <v>100</v>
      </c>
      <c r="K74" s="2">
        <f t="shared" ref="K74:M74" si="44">K75</f>
        <v>793.9</v>
      </c>
      <c r="L74" s="2">
        <f t="shared" si="44"/>
        <v>1443.9</v>
      </c>
      <c r="M74" s="2">
        <f t="shared" si="44"/>
        <v>1443.9</v>
      </c>
      <c r="N74" s="2">
        <f>N75</f>
        <v>1443.9</v>
      </c>
      <c r="O74" s="27">
        <f t="shared" si="7"/>
        <v>100</v>
      </c>
      <c r="P74" s="34">
        <v>1443.9</v>
      </c>
      <c r="Q74" s="34">
        <f t="shared" si="4"/>
        <v>0</v>
      </c>
      <c r="R74" s="67">
        <f t="shared" si="2"/>
        <v>0</v>
      </c>
    </row>
    <row r="75" spans="1:18" ht="47.25">
      <c r="A75" s="30" t="s">
        <v>110</v>
      </c>
      <c r="B75" s="31">
        <v>901</v>
      </c>
      <c r="C75" s="32">
        <v>9</v>
      </c>
      <c r="D75" s="32">
        <v>2</v>
      </c>
      <c r="E75" s="23" t="s">
        <v>130</v>
      </c>
      <c r="F75" s="29" t="s">
        <v>111</v>
      </c>
      <c r="G75" s="24">
        <v>793900</v>
      </c>
      <c r="H75" s="24">
        <v>1443900</v>
      </c>
      <c r="I75" s="25">
        <v>1443900</v>
      </c>
      <c r="J75" s="26">
        <f t="shared" si="5"/>
        <v>100</v>
      </c>
      <c r="K75" s="28">
        <f t="shared" si="9"/>
        <v>793.9</v>
      </c>
      <c r="L75" s="28">
        <v>1443.9</v>
      </c>
      <c r="M75" s="2">
        <f t="shared" si="22"/>
        <v>1443.9</v>
      </c>
      <c r="N75" s="2">
        <f t="shared" si="22"/>
        <v>1443.9</v>
      </c>
      <c r="O75" s="27">
        <f t="shared" si="7"/>
        <v>100</v>
      </c>
      <c r="P75" s="34">
        <v>1443.9</v>
      </c>
      <c r="Q75" s="34">
        <f t="shared" si="4"/>
        <v>0</v>
      </c>
      <c r="R75" s="67">
        <f t="shared" si="2"/>
        <v>0</v>
      </c>
    </row>
    <row r="76" spans="1:18" ht="94.5">
      <c r="A76" s="30" t="s">
        <v>131</v>
      </c>
      <c r="B76" s="31">
        <v>901</v>
      </c>
      <c r="C76" s="32">
        <v>9</v>
      </c>
      <c r="D76" s="32">
        <v>2</v>
      </c>
      <c r="E76" s="23" t="s">
        <v>132</v>
      </c>
      <c r="F76" s="29" t="s">
        <v>94</v>
      </c>
      <c r="G76" s="24">
        <v>9058000</v>
      </c>
      <c r="H76" s="24">
        <v>9058000</v>
      </c>
      <c r="I76" s="25">
        <v>9058000</v>
      </c>
      <c r="J76" s="26">
        <f t="shared" si="5"/>
        <v>100</v>
      </c>
      <c r="K76" s="2">
        <f t="shared" ref="K76:M76" si="45">K77</f>
        <v>9058</v>
      </c>
      <c r="L76" s="2">
        <f t="shared" si="45"/>
        <v>9058</v>
      </c>
      <c r="M76" s="2">
        <f t="shared" si="45"/>
        <v>9058</v>
      </c>
      <c r="N76" s="2">
        <f>N77</f>
        <v>9058</v>
      </c>
      <c r="O76" s="27">
        <f t="shared" si="7"/>
        <v>100</v>
      </c>
      <c r="P76" s="34">
        <v>9058</v>
      </c>
      <c r="Q76" s="34">
        <f t="shared" si="4"/>
        <v>0</v>
      </c>
      <c r="R76" s="67">
        <f t="shared" ref="R76:R139" si="46">G76/1000-K76</f>
        <v>0</v>
      </c>
    </row>
    <row r="77" spans="1:18" ht="47.25">
      <c r="A77" s="30" t="s">
        <v>110</v>
      </c>
      <c r="B77" s="31">
        <v>901</v>
      </c>
      <c r="C77" s="32">
        <v>9</v>
      </c>
      <c r="D77" s="32">
        <v>2</v>
      </c>
      <c r="E77" s="23" t="s">
        <v>132</v>
      </c>
      <c r="F77" s="29" t="s">
        <v>111</v>
      </c>
      <c r="G77" s="24">
        <v>9058000</v>
      </c>
      <c r="H77" s="24">
        <v>9058000</v>
      </c>
      <c r="I77" s="25">
        <v>9058000</v>
      </c>
      <c r="J77" s="26">
        <f t="shared" si="5"/>
        <v>100</v>
      </c>
      <c r="K77" s="28">
        <f t="shared" si="9"/>
        <v>9058</v>
      </c>
      <c r="L77" s="28">
        <v>9058</v>
      </c>
      <c r="M77" s="2">
        <f t="shared" si="22"/>
        <v>9058</v>
      </c>
      <c r="N77" s="2">
        <f t="shared" si="22"/>
        <v>9058</v>
      </c>
      <c r="O77" s="27">
        <f t="shared" si="7"/>
        <v>100</v>
      </c>
      <c r="P77" s="34">
        <v>9058</v>
      </c>
      <c r="Q77" s="34">
        <f t="shared" ref="Q77:Q140" si="47">N77-P77</f>
        <v>0</v>
      </c>
      <c r="R77" s="67">
        <f t="shared" si="46"/>
        <v>0</v>
      </c>
    </row>
    <row r="78" spans="1:18" ht="78.75">
      <c r="A78" s="30" t="s">
        <v>161</v>
      </c>
      <c r="B78" s="31">
        <v>901</v>
      </c>
      <c r="C78" s="32">
        <v>9</v>
      </c>
      <c r="D78" s="32">
        <v>2</v>
      </c>
      <c r="E78" s="23" t="s">
        <v>162</v>
      </c>
      <c r="F78" s="29" t="s">
        <v>94</v>
      </c>
      <c r="G78" s="24">
        <v>17000000</v>
      </c>
      <c r="H78" s="24">
        <v>25000000</v>
      </c>
      <c r="I78" s="25">
        <v>25000000</v>
      </c>
      <c r="J78" s="26">
        <f t="shared" si="5"/>
        <v>100</v>
      </c>
      <c r="K78" s="2">
        <f t="shared" ref="K78:M78" si="48">K79</f>
        <v>17000</v>
      </c>
      <c r="L78" s="2">
        <f t="shared" si="48"/>
        <v>25000</v>
      </c>
      <c r="M78" s="2">
        <f t="shared" si="48"/>
        <v>25000</v>
      </c>
      <c r="N78" s="2">
        <f>N79</f>
        <v>25000</v>
      </c>
      <c r="O78" s="27">
        <f t="shared" si="7"/>
        <v>100</v>
      </c>
      <c r="P78" s="34">
        <v>25000</v>
      </c>
      <c r="Q78" s="34">
        <f t="shared" si="47"/>
        <v>0</v>
      </c>
      <c r="R78" s="67">
        <f t="shared" si="46"/>
        <v>0</v>
      </c>
    </row>
    <row r="79" spans="1:18" ht="31.5">
      <c r="A79" s="30" t="s">
        <v>163</v>
      </c>
      <c r="B79" s="31">
        <v>901</v>
      </c>
      <c r="C79" s="32">
        <v>9</v>
      </c>
      <c r="D79" s="32">
        <v>2</v>
      </c>
      <c r="E79" s="23" t="s">
        <v>162</v>
      </c>
      <c r="F79" s="29" t="s">
        <v>164</v>
      </c>
      <c r="G79" s="24">
        <v>17000000</v>
      </c>
      <c r="H79" s="24">
        <v>25000000</v>
      </c>
      <c r="I79" s="25">
        <v>25000000</v>
      </c>
      <c r="J79" s="26">
        <f t="shared" si="5"/>
        <v>100</v>
      </c>
      <c r="K79" s="28">
        <f t="shared" ref="K79:L147" si="49">G79/1000</f>
        <v>17000</v>
      </c>
      <c r="L79" s="28">
        <v>25000</v>
      </c>
      <c r="M79" s="2">
        <f t="shared" si="22"/>
        <v>25000</v>
      </c>
      <c r="N79" s="2">
        <f t="shared" si="22"/>
        <v>25000</v>
      </c>
      <c r="O79" s="27">
        <f t="shared" si="7"/>
        <v>100</v>
      </c>
      <c r="P79" s="34">
        <v>25000</v>
      </c>
      <c r="Q79" s="34">
        <f t="shared" si="47"/>
        <v>0</v>
      </c>
      <c r="R79" s="67">
        <f t="shared" si="46"/>
        <v>0</v>
      </c>
    </row>
    <row r="80" spans="1:18" ht="173.25">
      <c r="A80" s="30" t="s">
        <v>165</v>
      </c>
      <c r="B80" s="31">
        <v>901</v>
      </c>
      <c r="C80" s="32">
        <v>9</v>
      </c>
      <c r="D80" s="32">
        <v>2</v>
      </c>
      <c r="E80" s="23" t="s">
        <v>166</v>
      </c>
      <c r="F80" s="29" t="s">
        <v>94</v>
      </c>
      <c r="G80" s="24">
        <v>0</v>
      </c>
      <c r="H80" s="24">
        <v>102400</v>
      </c>
      <c r="I80" s="25">
        <v>102400</v>
      </c>
      <c r="J80" s="26">
        <f t="shared" ref="J80:J148" si="50">I80*100/H80</f>
        <v>100</v>
      </c>
      <c r="K80" s="2">
        <f t="shared" ref="K80:M80" si="51">K81</f>
        <v>0</v>
      </c>
      <c r="L80" s="2">
        <f t="shared" si="51"/>
        <v>102.4</v>
      </c>
      <c r="M80" s="2">
        <f t="shared" si="51"/>
        <v>102.4</v>
      </c>
      <c r="N80" s="2">
        <f>N81</f>
        <v>102.4</v>
      </c>
      <c r="O80" s="27">
        <f t="shared" ref="O80:O148" si="52">N80*100/M80</f>
        <v>100</v>
      </c>
      <c r="P80" s="34">
        <v>102.4</v>
      </c>
      <c r="Q80" s="34">
        <f t="shared" si="47"/>
        <v>0</v>
      </c>
      <c r="R80" s="67">
        <f t="shared" si="46"/>
        <v>0</v>
      </c>
    </row>
    <row r="81" spans="1:18" ht="31.5">
      <c r="A81" s="30" t="s">
        <v>114</v>
      </c>
      <c r="B81" s="31">
        <v>901</v>
      </c>
      <c r="C81" s="32">
        <v>9</v>
      </c>
      <c r="D81" s="32">
        <v>2</v>
      </c>
      <c r="E81" s="23" t="s">
        <v>166</v>
      </c>
      <c r="F81" s="29" t="s">
        <v>115</v>
      </c>
      <c r="G81" s="24">
        <v>0</v>
      </c>
      <c r="H81" s="24">
        <v>102400</v>
      </c>
      <c r="I81" s="25">
        <v>102400</v>
      </c>
      <c r="J81" s="26">
        <f t="shared" si="50"/>
        <v>100</v>
      </c>
      <c r="K81" s="28">
        <f t="shared" si="49"/>
        <v>0</v>
      </c>
      <c r="L81" s="28">
        <v>102.4</v>
      </c>
      <c r="M81" s="2">
        <f t="shared" si="22"/>
        <v>102.4</v>
      </c>
      <c r="N81" s="2">
        <f t="shared" si="22"/>
        <v>102.4</v>
      </c>
      <c r="O81" s="27">
        <f t="shared" si="52"/>
        <v>100</v>
      </c>
      <c r="P81" s="34">
        <v>102.4</v>
      </c>
      <c r="Q81" s="34">
        <f t="shared" si="47"/>
        <v>0</v>
      </c>
      <c r="R81" s="67">
        <f t="shared" si="46"/>
        <v>0</v>
      </c>
    </row>
    <row r="82" spans="1:18" ht="126">
      <c r="A82" s="30" t="s">
        <v>167</v>
      </c>
      <c r="B82" s="31">
        <v>901</v>
      </c>
      <c r="C82" s="32">
        <v>9</v>
      </c>
      <c r="D82" s="32">
        <v>2</v>
      </c>
      <c r="E82" s="23" t="s">
        <v>168</v>
      </c>
      <c r="F82" s="29" t="s">
        <v>94</v>
      </c>
      <c r="G82" s="24">
        <v>0</v>
      </c>
      <c r="H82" s="24">
        <v>55436800</v>
      </c>
      <c r="I82" s="25">
        <v>55436800</v>
      </c>
      <c r="J82" s="26">
        <f t="shared" si="50"/>
        <v>100</v>
      </c>
      <c r="K82" s="2">
        <f t="shared" ref="K82:M82" si="53">K83</f>
        <v>0</v>
      </c>
      <c r="L82" s="2">
        <f t="shared" si="53"/>
        <v>55012.7</v>
      </c>
      <c r="M82" s="2">
        <f t="shared" si="53"/>
        <v>55436.800000000003</v>
      </c>
      <c r="N82" s="2">
        <f>N83</f>
        <v>55436.800000000003</v>
      </c>
      <c r="O82" s="27">
        <f t="shared" si="52"/>
        <v>100</v>
      </c>
      <c r="P82" s="34">
        <v>55436.800000000003</v>
      </c>
      <c r="Q82" s="34">
        <f t="shared" si="47"/>
        <v>0</v>
      </c>
      <c r="R82" s="67">
        <f t="shared" si="46"/>
        <v>0</v>
      </c>
    </row>
    <row r="83" spans="1:18" ht="31.5">
      <c r="A83" s="30" t="s">
        <v>163</v>
      </c>
      <c r="B83" s="31">
        <v>901</v>
      </c>
      <c r="C83" s="32">
        <v>9</v>
      </c>
      <c r="D83" s="32">
        <v>2</v>
      </c>
      <c r="E83" s="23" t="s">
        <v>168</v>
      </c>
      <c r="F83" s="29" t="s">
        <v>164</v>
      </c>
      <c r="G83" s="24">
        <v>0</v>
      </c>
      <c r="H83" s="24">
        <v>55436800</v>
      </c>
      <c r="I83" s="25">
        <v>55436800</v>
      </c>
      <c r="J83" s="26">
        <f t="shared" si="50"/>
        <v>100</v>
      </c>
      <c r="K83" s="28">
        <f t="shared" si="49"/>
        <v>0</v>
      </c>
      <c r="L83" s="28">
        <v>55012.7</v>
      </c>
      <c r="M83" s="2">
        <f t="shared" si="22"/>
        <v>55436.800000000003</v>
      </c>
      <c r="N83" s="2">
        <f t="shared" si="22"/>
        <v>55436.800000000003</v>
      </c>
      <c r="O83" s="27">
        <f t="shared" si="52"/>
        <v>100</v>
      </c>
      <c r="P83" s="34">
        <v>55436.800000000003</v>
      </c>
      <c r="Q83" s="34">
        <f t="shared" si="47"/>
        <v>0</v>
      </c>
      <c r="R83" s="67">
        <f t="shared" si="46"/>
        <v>0</v>
      </c>
    </row>
    <row r="84" spans="1:18" ht="141.75">
      <c r="A84" s="30" t="s">
        <v>169</v>
      </c>
      <c r="B84" s="31">
        <v>901</v>
      </c>
      <c r="C84" s="32">
        <v>9</v>
      </c>
      <c r="D84" s="32">
        <v>2</v>
      </c>
      <c r="E84" s="23" t="s">
        <v>170</v>
      </c>
      <c r="F84" s="29" t="s">
        <v>94</v>
      </c>
      <c r="G84" s="24">
        <v>43136500</v>
      </c>
      <c r="H84" s="24">
        <v>0</v>
      </c>
      <c r="I84" s="25">
        <v>0</v>
      </c>
      <c r="J84" s="26"/>
      <c r="K84" s="2">
        <f t="shared" ref="K84:M84" si="54">K85</f>
        <v>43136.5</v>
      </c>
      <c r="L84" s="2">
        <f t="shared" si="54"/>
        <v>0</v>
      </c>
      <c r="M84" s="2">
        <f t="shared" si="54"/>
        <v>0</v>
      </c>
      <c r="N84" s="2">
        <f>N85</f>
        <v>0</v>
      </c>
      <c r="O84" s="27"/>
      <c r="P84" s="34">
        <v>0</v>
      </c>
      <c r="Q84" s="34">
        <f t="shared" si="47"/>
        <v>0</v>
      </c>
      <c r="R84" s="67">
        <f t="shared" si="46"/>
        <v>0</v>
      </c>
    </row>
    <row r="85" spans="1:18" ht="31.5">
      <c r="A85" s="30" t="s">
        <v>114</v>
      </c>
      <c r="B85" s="31">
        <v>901</v>
      </c>
      <c r="C85" s="32">
        <v>9</v>
      </c>
      <c r="D85" s="32">
        <v>2</v>
      </c>
      <c r="E85" s="23" t="s">
        <v>170</v>
      </c>
      <c r="F85" s="29" t="s">
        <v>115</v>
      </c>
      <c r="G85" s="24">
        <v>43136500</v>
      </c>
      <c r="H85" s="24">
        <v>0</v>
      </c>
      <c r="I85" s="25">
        <v>0</v>
      </c>
      <c r="J85" s="26"/>
      <c r="K85" s="28">
        <f t="shared" si="49"/>
        <v>43136.5</v>
      </c>
      <c r="L85" s="28">
        <f t="shared" si="49"/>
        <v>0</v>
      </c>
      <c r="M85" s="2">
        <f t="shared" si="22"/>
        <v>0</v>
      </c>
      <c r="N85" s="2">
        <f t="shared" si="22"/>
        <v>0</v>
      </c>
      <c r="O85" s="27"/>
      <c r="P85" s="34">
        <v>0</v>
      </c>
      <c r="Q85" s="34">
        <f t="shared" si="47"/>
        <v>0</v>
      </c>
      <c r="R85" s="67">
        <f t="shared" si="46"/>
        <v>0</v>
      </c>
    </row>
    <row r="86" spans="1:18" ht="157.5">
      <c r="A86" s="30" t="s">
        <v>143</v>
      </c>
      <c r="B86" s="31">
        <v>901</v>
      </c>
      <c r="C86" s="32">
        <v>9</v>
      </c>
      <c r="D86" s="32">
        <v>2</v>
      </c>
      <c r="E86" s="23" t="s">
        <v>144</v>
      </c>
      <c r="F86" s="29" t="s">
        <v>94</v>
      </c>
      <c r="G86" s="24">
        <v>1945500</v>
      </c>
      <c r="H86" s="24">
        <v>1945500</v>
      </c>
      <c r="I86" s="25">
        <v>1945500</v>
      </c>
      <c r="J86" s="26">
        <f t="shared" si="50"/>
        <v>100</v>
      </c>
      <c r="K86" s="2">
        <f t="shared" ref="K86:M86" si="55">K87</f>
        <v>1945.5</v>
      </c>
      <c r="L86" s="2">
        <f t="shared" si="55"/>
        <v>1945.5</v>
      </c>
      <c r="M86" s="2">
        <f t="shared" si="55"/>
        <v>1945.5</v>
      </c>
      <c r="N86" s="2">
        <f>N87</f>
        <v>1945.5</v>
      </c>
      <c r="O86" s="27">
        <f t="shared" si="52"/>
        <v>100</v>
      </c>
      <c r="P86" s="34">
        <v>1945.5</v>
      </c>
      <c r="Q86" s="34">
        <f t="shared" si="47"/>
        <v>0</v>
      </c>
      <c r="R86" s="67">
        <f t="shared" si="46"/>
        <v>0</v>
      </c>
    </row>
    <row r="87" spans="1:18" ht="31.5">
      <c r="A87" s="30" t="s">
        <v>114</v>
      </c>
      <c r="B87" s="31">
        <v>901</v>
      </c>
      <c r="C87" s="32">
        <v>9</v>
      </c>
      <c r="D87" s="32">
        <v>2</v>
      </c>
      <c r="E87" s="23" t="s">
        <v>144</v>
      </c>
      <c r="F87" s="29" t="s">
        <v>115</v>
      </c>
      <c r="G87" s="24">
        <v>1945500</v>
      </c>
      <c r="H87" s="24">
        <v>1945500</v>
      </c>
      <c r="I87" s="25">
        <v>1945500</v>
      </c>
      <c r="J87" s="26">
        <f t="shared" si="50"/>
        <v>100</v>
      </c>
      <c r="K87" s="28">
        <f t="shared" si="49"/>
        <v>1945.5</v>
      </c>
      <c r="L87" s="28">
        <v>1945.5</v>
      </c>
      <c r="M87" s="2">
        <f t="shared" si="22"/>
        <v>1945.5</v>
      </c>
      <c r="N87" s="2">
        <f t="shared" si="22"/>
        <v>1945.5</v>
      </c>
      <c r="O87" s="27">
        <f t="shared" si="52"/>
        <v>100</v>
      </c>
      <c r="P87" s="34">
        <v>1945.5</v>
      </c>
      <c r="Q87" s="34">
        <f t="shared" si="47"/>
        <v>0</v>
      </c>
      <c r="R87" s="67">
        <f t="shared" si="46"/>
        <v>0</v>
      </c>
    </row>
    <row r="88" spans="1:18" ht="78.75">
      <c r="A88" s="30" t="s">
        <v>171</v>
      </c>
      <c r="B88" s="31">
        <v>901</v>
      </c>
      <c r="C88" s="32">
        <v>9</v>
      </c>
      <c r="D88" s="32">
        <v>2</v>
      </c>
      <c r="E88" s="23" t="s">
        <v>172</v>
      </c>
      <c r="F88" s="29" t="s">
        <v>94</v>
      </c>
      <c r="G88" s="24">
        <v>25163100</v>
      </c>
      <c r="H88" s="24">
        <v>25163100</v>
      </c>
      <c r="I88" s="25">
        <v>25163100</v>
      </c>
      <c r="J88" s="26">
        <f t="shared" si="50"/>
        <v>100</v>
      </c>
      <c r="K88" s="2">
        <f t="shared" ref="K88:M88" si="56">K89</f>
        <v>25163.1</v>
      </c>
      <c r="L88" s="2">
        <f t="shared" si="56"/>
        <v>25163.1</v>
      </c>
      <c r="M88" s="2">
        <f t="shared" si="56"/>
        <v>25163.1</v>
      </c>
      <c r="N88" s="2">
        <f>N89</f>
        <v>25163.1</v>
      </c>
      <c r="O88" s="27">
        <f t="shared" si="52"/>
        <v>100</v>
      </c>
      <c r="P88" s="34">
        <v>25163.1</v>
      </c>
      <c r="Q88" s="34">
        <f t="shared" si="47"/>
        <v>0</v>
      </c>
      <c r="R88" s="67">
        <f t="shared" si="46"/>
        <v>0</v>
      </c>
    </row>
    <row r="89" spans="1:18" ht="31.5">
      <c r="A89" s="30" t="s">
        <v>163</v>
      </c>
      <c r="B89" s="31">
        <v>901</v>
      </c>
      <c r="C89" s="32">
        <v>9</v>
      </c>
      <c r="D89" s="32">
        <v>2</v>
      </c>
      <c r="E89" s="23" t="s">
        <v>172</v>
      </c>
      <c r="F89" s="29" t="s">
        <v>164</v>
      </c>
      <c r="G89" s="24">
        <v>25163100</v>
      </c>
      <c r="H89" s="24">
        <v>25163100</v>
      </c>
      <c r="I89" s="25">
        <v>25163100</v>
      </c>
      <c r="J89" s="26">
        <f t="shared" si="50"/>
        <v>100</v>
      </c>
      <c r="K89" s="28">
        <f t="shared" si="49"/>
        <v>25163.1</v>
      </c>
      <c r="L89" s="28">
        <v>25163.1</v>
      </c>
      <c r="M89" s="2">
        <f t="shared" si="22"/>
        <v>25163.1</v>
      </c>
      <c r="N89" s="2">
        <f t="shared" si="22"/>
        <v>25163.1</v>
      </c>
      <c r="O89" s="27">
        <f t="shared" si="52"/>
        <v>100</v>
      </c>
      <c r="P89" s="34">
        <v>25163.1</v>
      </c>
      <c r="Q89" s="34">
        <f t="shared" si="47"/>
        <v>0</v>
      </c>
      <c r="R89" s="67">
        <f t="shared" si="46"/>
        <v>0</v>
      </c>
    </row>
    <row r="90" spans="1:18" ht="78.75">
      <c r="A90" s="30" t="s">
        <v>173</v>
      </c>
      <c r="B90" s="31">
        <v>901</v>
      </c>
      <c r="C90" s="32">
        <v>9</v>
      </c>
      <c r="D90" s="32">
        <v>2</v>
      </c>
      <c r="E90" s="23" t="s">
        <v>174</v>
      </c>
      <c r="F90" s="29" t="s">
        <v>94</v>
      </c>
      <c r="G90" s="24">
        <v>228500</v>
      </c>
      <c r="H90" s="24">
        <v>228500</v>
      </c>
      <c r="I90" s="25">
        <v>228500</v>
      </c>
      <c r="J90" s="26">
        <f t="shared" si="50"/>
        <v>100</v>
      </c>
      <c r="K90" s="2">
        <f t="shared" ref="K90:M90" si="57">K91</f>
        <v>228.5</v>
      </c>
      <c r="L90" s="2">
        <f t="shared" si="57"/>
        <v>228.5</v>
      </c>
      <c r="M90" s="2">
        <f t="shared" si="57"/>
        <v>228.5</v>
      </c>
      <c r="N90" s="2">
        <f>N91</f>
        <v>228.5</v>
      </c>
      <c r="O90" s="27">
        <f t="shared" si="52"/>
        <v>100</v>
      </c>
      <c r="P90" s="34">
        <v>228.5</v>
      </c>
      <c r="Q90" s="34">
        <f t="shared" si="47"/>
        <v>0</v>
      </c>
      <c r="R90" s="67">
        <f t="shared" si="46"/>
        <v>0</v>
      </c>
    </row>
    <row r="91" spans="1:18" ht="31.5">
      <c r="A91" s="30" t="s">
        <v>114</v>
      </c>
      <c r="B91" s="31">
        <v>901</v>
      </c>
      <c r="C91" s="32">
        <v>9</v>
      </c>
      <c r="D91" s="32">
        <v>2</v>
      </c>
      <c r="E91" s="23" t="s">
        <v>174</v>
      </c>
      <c r="F91" s="29" t="s">
        <v>115</v>
      </c>
      <c r="G91" s="24">
        <v>228500</v>
      </c>
      <c r="H91" s="24">
        <v>228500</v>
      </c>
      <c r="I91" s="25">
        <v>228500</v>
      </c>
      <c r="J91" s="26">
        <f t="shared" si="50"/>
        <v>100</v>
      </c>
      <c r="K91" s="28">
        <f t="shared" si="49"/>
        <v>228.5</v>
      </c>
      <c r="L91" s="28">
        <v>228.5</v>
      </c>
      <c r="M91" s="2">
        <f t="shared" si="22"/>
        <v>228.5</v>
      </c>
      <c r="N91" s="2">
        <f t="shared" si="22"/>
        <v>228.5</v>
      </c>
      <c r="O91" s="27">
        <f t="shared" si="52"/>
        <v>100</v>
      </c>
      <c r="P91" s="34">
        <v>228.5</v>
      </c>
      <c r="Q91" s="34">
        <f t="shared" si="47"/>
        <v>0</v>
      </c>
      <c r="R91" s="67">
        <f t="shared" si="46"/>
        <v>0</v>
      </c>
    </row>
    <row r="92" spans="1:18" ht="78.75">
      <c r="A92" s="30" t="s">
        <v>147</v>
      </c>
      <c r="B92" s="31">
        <v>901</v>
      </c>
      <c r="C92" s="32">
        <v>9</v>
      </c>
      <c r="D92" s="32">
        <v>2</v>
      </c>
      <c r="E92" s="23" t="s">
        <v>148</v>
      </c>
      <c r="F92" s="29" t="s">
        <v>94</v>
      </c>
      <c r="G92" s="24">
        <v>0</v>
      </c>
      <c r="H92" s="24">
        <v>207000</v>
      </c>
      <c r="I92" s="25">
        <v>207000</v>
      </c>
      <c r="J92" s="26">
        <f t="shared" si="50"/>
        <v>100</v>
      </c>
      <c r="K92" s="2">
        <f t="shared" ref="K92:M92" si="58">K93</f>
        <v>0</v>
      </c>
      <c r="L92" s="2">
        <f t="shared" si="58"/>
        <v>207</v>
      </c>
      <c r="M92" s="2">
        <f t="shared" si="58"/>
        <v>207</v>
      </c>
      <c r="N92" s="2">
        <f>N93</f>
        <v>207</v>
      </c>
      <c r="O92" s="27">
        <f t="shared" si="52"/>
        <v>100</v>
      </c>
      <c r="P92" s="34">
        <v>207</v>
      </c>
      <c r="Q92" s="34">
        <f t="shared" si="47"/>
        <v>0</v>
      </c>
      <c r="R92" s="67">
        <f t="shared" si="46"/>
        <v>0</v>
      </c>
    </row>
    <row r="93" spans="1:18">
      <c r="A93" s="30" t="s">
        <v>106</v>
      </c>
      <c r="B93" s="31">
        <v>901</v>
      </c>
      <c r="C93" s="32">
        <v>9</v>
      </c>
      <c r="D93" s="32">
        <v>2</v>
      </c>
      <c r="E93" s="23" t="s">
        <v>148</v>
      </c>
      <c r="F93" s="29" t="s">
        <v>107</v>
      </c>
      <c r="G93" s="24">
        <v>0</v>
      </c>
      <c r="H93" s="24">
        <v>207000</v>
      </c>
      <c r="I93" s="25">
        <v>207000</v>
      </c>
      <c r="J93" s="26">
        <f t="shared" si="50"/>
        <v>100</v>
      </c>
      <c r="K93" s="28">
        <f t="shared" si="49"/>
        <v>0</v>
      </c>
      <c r="L93" s="28">
        <v>207</v>
      </c>
      <c r="M93" s="2">
        <f t="shared" si="22"/>
        <v>207</v>
      </c>
      <c r="N93" s="2">
        <f t="shared" si="22"/>
        <v>207</v>
      </c>
      <c r="O93" s="27">
        <f t="shared" si="52"/>
        <v>100</v>
      </c>
      <c r="P93" s="34">
        <v>207</v>
      </c>
      <c r="Q93" s="34">
        <f t="shared" si="47"/>
        <v>0</v>
      </c>
      <c r="R93" s="67">
        <f t="shared" si="46"/>
        <v>0</v>
      </c>
    </row>
    <row r="94" spans="1:18" ht="78.75">
      <c r="A94" s="30" t="s">
        <v>153</v>
      </c>
      <c r="B94" s="31">
        <v>901</v>
      </c>
      <c r="C94" s="32">
        <v>9</v>
      </c>
      <c r="D94" s="32">
        <v>2</v>
      </c>
      <c r="E94" s="23" t="s">
        <v>154</v>
      </c>
      <c r="F94" s="29"/>
      <c r="G94" s="24">
        <v>0</v>
      </c>
      <c r="H94" s="24">
        <v>9000000</v>
      </c>
      <c r="I94" s="25">
        <v>9000000</v>
      </c>
      <c r="J94" s="26">
        <f t="shared" si="50"/>
        <v>100</v>
      </c>
      <c r="K94" s="2">
        <f t="shared" ref="K94:M94" si="59">K95</f>
        <v>0</v>
      </c>
      <c r="L94" s="2">
        <f t="shared" si="59"/>
        <v>9000</v>
      </c>
      <c r="M94" s="2">
        <f t="shared" si="59"/>
        <v>9000</v>
      </c>
      <c r="N94" s="2">
        <f>N95</f>
        <v>9000</v>
      </c>
      <c r="O94" s="27">
        <f t="shared" si="52"/>
        <v>100</v>
      </c>
      <c r="P94" s="34">
        <v>9000</v>
      </c>
      <c r="Q94" s="34">
        <f t="shared" si="47"/>
        <v>0</v>
      </c>
      <c r="R94" s="67">
        <f t="shared" si="46"/>
        <v>0</v>
      </c>
    </row>
    <row r="95" spans="1:18" ht="31.5">
      <c r="A95" s="30" t="s">
        <v>155</v>
      </c>
      <c r="B95" s="31">
        <v>901</v>
      </c>
      <c r="C95" s="32">
        <v>9</v>
      </c>
      <c r="D95" s="32">
        <v>2</v>
      </c>
      <c r="E95" s="23" t="s">
        <v>154</v>
      </c>
      <c r="F95" s="29" t="s">
        <v>156</v>
      </c>
      <c r="G95" s="24">
        <v>0</v>
      </c>
      <c r="H95" s="24">
        <v>9000000</v>
      </c>
      <c r="I95" s="25">
        <v>9000000</v>
      </c>
      <c r="J95" s="26">
        <f t="shared" si="50"/>
        <v>100</v>
      </c>
      <c r="K95" s="28">
        <f t="shared" si="49"/>
        <v>0</v>
      </c>
      <c r="L95" s="28">
        <v>9000</v>
      </c>
      <c r="M95" s="2">
        <f>H95/1000</f>
        <v>9000</v>
      </c>
      <c r="N95" s="2">
        <f>I95/1000</f>
        <v>9000</v>
      </c>
      <c r="O95" s="27">
        <f t="shared" si="52"/>
        <v>100</v>
      </c>
      <c r="P95" s="34">
        <v>9000</v>
      </c>
      <c r="Q95" s="34">
        <f t="shared" si="47"/>
        <v>0</v>
      </c>
      <c r="R95" s="67">
        <f t="shared" si="46"/>
        <v>0</v>
      </c>
    </row>
    <row r="96" spans="1:18" ht="63">
      <c r="A96" s="30" t="s">
        <v>157</v>
      </c>
      <c r="B96" s="31">
        <v>901</v>
      </c>
      <c r="C96" s="32">
        <v>9</v>
      </c>
      <c r="D96" s="32">
        <v>2</v>
      </c>
      <c r="E96" s="23" t="s">
        <v>158</v>
      </c>
      <c r="F96" s="29" t="s">
        <v>94</v>
      </c>
      <c r="G96" s="24">
        <v>0</v>
      </c>
      <c r="H96" s="24">
        <v>732133</v>
      </c>
      <c r="I96" s="25">
        <v>732133</v>
      </c>
      <c r="J96" s="26">
        <f t="shared" si="50"/>
        <v>100</v>
      </c>
      <c r="K96" s="2">
        <f t="shared" ref="K96:M96" si="60">SUM(K97:K98)</f>
        <v>0</v>
      </c>
      <c r="L96" s="2">
        <f t="shared" ref="L96" si="61">SUM(L97:L98)</f>
        <v>732.2</v>
      </c>
      <c r="M96" s="2">
        <f t="shared" si="60"/>
        <v>732.2</v>
      </c>
      <c r="N96" s="2">
        <f>SUM(N97:N98)</f>
        <v>732.2</v>
      </c>
      <c r="O96" s="27">
        <f t="shared" si="52"/>
        <v>100</v>
      </c>
      <c r="P96" s="34">
        <v>732.1</v>
      </c>
      <c r="Q96" s="34">
        <f t="shared" si="47"/>
        <v>0.1</v>
      </c>
      <c r="R96" s="67">
        <f t="shared" si="46"/>
        <v>0</v>
      </c>
    </row>
    <row r="97" spans="1:18">
      <c r="A97" s="30" t="s">
        <v>106</v>
      </c>
      <c r="B97" s="31">
        <v>901</v>
      </c>
      <c r="C97" s="32">
        <v>9</v>
      </c>
      <c r="D97" s="32">
        <v>2</v>
      </c>
      <c r="E97" s="23" t="s">
        <v>158</v>
      </c>
      <c r="F97" s="29" t="s">
        <v>107</v>
      </c>
      <c r="G97" s="24">
        <v>0</v>
      </c>
      <c r="H97" s="24">
        <v>650133</v>
      </c>
      <c r="I97" s="25">
        <v>650133</v>
      </c>
      <c r="J97" s="26">
        <f t="shared" si="50"/>
        <v>100</v>
      </c>
      <c r="K97" s="28">
        <f t="shared" si="49"/>
        <v>0</v>
      </c>
      <c r="L97" s="28">
        <v>650.20000000000005</v>
      </c>
      <c r="M97" s="2">
        <f>H97/1000+0.1</f>
        <v>650.20000000000005</v>
      </c>
      <c r="N97" s="2">
        <f>I97/1000+0.1</f>
        <v>650.20000000000005</v>
      </c>
      <c r="O97" s="27">
        <f t="shared" si="52"/>
        <v>100</v>
      </c>
      <c r="P97" s="34">
        <v>650.1</v>
      </c>
      <c r="Q97" s="34">
        <f t="shared" si="47"/>
        <v>0.1</v>
      </c>
      <c r="R97" s="67">
        <f t="shared" si="46"/>
        <v>0</v>
      </c>
    </row>
    <row r="98" spans="1:18">
      <c r="A98" s="30" t="s">
        <v>175</v>
      </c>
      <c r="B98" s="31">
        <v>901</v>
      </c>
      <c r="C98" s="32">
        <v>9</v>
      </c>
      <c r="D98" s="32">
        <v>2</v>
      </c>
      <c r="E98" s="23" t="s">
        <v>158</v>
      </c>
      <c r="F98" s="29" t="s">
        <v>176</v>
      </c>
      <c r="G98" s="24">
        <v>0</v>
      </c>
      <c r="H98" s="24">
        <v>82000</v>
      </c>
      <c r="I98" s="25">
        <v>82000</v>
      </c>
      <c r="J98" s="26">
        <f t="shared" si="50"/>
        <v>100</v>
      </c>
      <c r="K98" s="28">
        <f t="shared" si="49"/>
        <v>0</v>
      </c>
      <c r="L98" s="28">
        <v>82</v>
      </c>
      <c r="M98" s="2">
        <f>H98/1000</f>
        <v>82</v>
      </c>
      <c r="N98" s="2">
        <f>I98/1000</f>
        <v>82</v>
      </c>
      <c r="O98" s="27">
        <f t="shared" si="52"/>
        <v>100</v>
      </c>
      <c r="P98" s="34">
        <v>82</v>
      </c>
      <c r="Q98" s="34">
        <f t="shared" si="47"/>
        <v>0</v>
      </c>
      <c r="R98" s="67">
        <f t="shared" si="46"/>
        <v>0</v>
      </c>
    </row>
    <row r="99" spans="1:18" ht="47.25">
      <c r="A99" s="30" t="s">
        <v>159</v>
      </c>
      <c r="B99" s="31">
        <v>901</v>
      </c>
      <c r="C99" s="32">
        <v>9</v>
      </c>
      <c r="D99" s="32">
        <v>2</v>
      </c>
      <c r="E99" s="23" t="s">
        <v>160</v>
      </c>
      <c r="F99" s="29" t="s">
        <v>94</v>
      </c>
      <c r="G99" s="24">
        <v>0</v>
      </c>
      <c r="H99" s="24">
        <v>582700</v>
      </c>
      <c r="I99" s="25">
        <v>582700</v>
      </c>
      <c r="J99" s="26">
        <f t="shared" si="50"/>
        <v>100</v>
      </c>
      <c r="K99" s="2">
        <f t="shared" ref="K99:M99" si="62">SUM(K100:K101)</f>
        <v>0</v>
      </c>
      <c r="L99" s="2">
        <f t="shared" si="62"/>
        <v>582.70000000000005</v>
      </c>
      <c r="M99" s="2">
        <f t="shared" si="62"/>
        <v>582.70000000000005</v>
      </c>
      <c r="N99" s="2">
        <f>SUM(N100:N101)</f>
        <v>582.70000000000005</v>
      </c>
      <c r="O99" s="27">
        <f t="shared" si="52"/>
        <v>100</v>
      </c>
      <c r="P99" s="34">
        <v>582.70000000000005</v>
      </c>
      <c r="Q99" s="34">
        <f t="shared" si="47"/>
        <v>0</v>
      </c>
      <c r="R99" s="67">
        <f t="shared" si="46"/>
        <v>0</v>
      </c>
    </row>
    <row r="100" spans="1:18">
      <c r="A100" s="30" t="s">
        <v>106</v>
      </c>
      <c r="B100" s="31">
        <v>901</v>
      </c>
      <c r="C100" s="32">
        <v>9</v>
      </c>
      <c r="D100" s="32">
        <v>2</v>
      </c>
      <c r="E100" s="23" t="s">
        <v>160</v>
      </c>
      <c r="F100" s="29" t="s">
        <v>107</v>
      </c>
      <c r="G100" s="24">
        <v>0</v>
      </c>
      <c r="H100" s="24">
        <v>303700</v>
      </c>
      <c r="I100" s="25">
        <v>303700</v>
      </c>
      <c r="J100" s="26">
        <f t="shared" si="50"/>
        <v>100</v>
      </c>
      <c r="K100" s="28">
        <f t="shared" si="49"/>
        <v>0</v>
      </c>
      <c r="L100" s="28">
        <v>303.7</v>
      </c>
      <c r="M100" s="2">
        <f>H100/1000</f>
        <v>303.7</v>
      </c>
      <c r="N100" s="2">
        <f>I100/1000</f>
        <v>303.7</v>
      </c>
      <c r="O100" s="27">
        <f t="shared" si="52"/>
        <v>100</v>
      </c>
      <c r="P100" s="34">
        <v>303.7</v>
      </c>
      <c r="Q100" s="34">
        <f t="shared" si="47"/>
        <v>0</v>
      </c>
      <c r="R100" s="67">
        <f t="shared" si="46"/>
        <v>0</v>
      </c>
    </row>
    <row r="101" spans="1:18">
      <c r="A101" s="30" t="s">
        <v>175</v>
      </c>
      <c r="B101" s="31">
        <v>901</v>
      </c>
      <c r="C101" s="32">
        <v>9</v>
      </c>
      <c r="D101" s="32">
        <v>2</v>
      </c>
      <c r="E101" s="23" t="s">
        <v>160</v>
      </c>
      <c r="F101" s="29" t="s">
        <v>176</v>
      </c>
      <c r="G101" s="24">
        <v>0</v>
      </c>
      <c r="H101" s="24">
        <v>279000</v>
      </c>
      <c r="I101" s="25">
        <v>279000</v>
      </c>
      <c r="J101" s="26">
        <f t="shared" si="50"/>
        <v>100</v>
      </c>
      <c r="K101" s="28">
        <f t="shared" si="49"/>
        <v>0</v>
      </c>
      <c r="L101" s="28">
        <v>279</v>
      </c>
      <c r="M101" s="2">
        <f>H101/1000</f>
        <v>279</v>
      </c>
      <c r="N101" s="2">
        <f>I101/1000</f>
        <v>279</v>
      </c>
      <c r="O101" s="27">
        <f t="shared" si="52"/>
        <v>100</v>
      </c>
      <c r="P101" s="34">
        <v>279</v>
      </c>
      <c r="Q101" s="34">
        <f t="shared" si="47"/>
        <v>0</v>
      </c>
      <c r="R101" s="67">
        <f t="shared" si="46"/>
        <v>0</v>
      </c>
    </row>
    <row r="102" spans="1:18">
      <c r="A102" s="30" t="s">
        <v>65</v>
      </c>
      <c r="B102" s="31">
        <v>901</v>
      </c>
      <c r="C102" s="32">
        <v>9</v>
      </c>
      <c r="D102" s="32">
        <v>3</v>
      </c>
      <c r="E102" s="23" t="s">
        <v>94</v>
      </c>
      <c r="F102" s="29" t="s">
        <v>94</v>
      </c>
      <c r="G102" s="24">
        <v>6499700</v>
      </c>
      <c r="H102" s="24">
        <v>6499700</v>
      </c>
      <c r="I102" s="25">
        <v>6499700</v>
      </c>
      <c r="J102" s="26">
        <f t="shared" si="50"/>
        <v>100</v>
      </c>
      <c r="K102" s="2">
        <f t="shared" ref="K102:M102" si="63">K103+K105</f>
        <v>6499.7</v>
      </c>
      <c r="L102" s="2">
        <f>L103+L105</f>
        <v>6499.7</v>
      </c>
      <c r="M102" s="2">
        <f t="shared" si="63"/>
        <v>6499.7</v>
      </c>
      <c r="N102" s="2">
        <f>N103+N105</f>
        <v>6499.7</v>
      </c>
      <c r="O102" s="27">
        <f t="shared" si="52"/>
        <v>100</v>
      </c>
      <c r="P102" s="34">
        <v>6499.7</v>
      </c>
      <c r="Q102" s="34">
        <f t="shared" si="47"/>
        <v>0</v>
      </c>
      <c r="R102" s="67">
        <f t="shared" si="46"/>
        <v>0</v>
      </c>
    </row>
    <row r="103" spans="1:18" ht="78.75">
      <c r="A103" s="30" t="s">
        <v>129</v>
      </c>
      <c r="B103" s="31">
        <v>901</v>
      </c>
      <c r="C103" s="32">
        <v>9</v>
      </c>
      <c r="D103" s="32">
        <v>3</v>
      </c>
      <c r="E103" s="23" t="s">
        <v>130</v>
      </c>
      <c r="F103" s="29" t="s">
        <v>94</v>
      </c>
      <c r="G103" s="24">
        <v>5477800</v>
      </c>
      <c r="H103" s="24">
        <v>5477800</v>
      </c>
      <c r="I103" s="25">
        <v>5477800</v>
      </c>
      <c r="J103" s="26">
        <f t="shared" si="50"/>
        <v>100</v>
      </c>
      <c r="K103" s="2">
        <f t="shared" ref="K103:M103" si="64">K104</f>
        <v>5477.8</v>
      </c>
      <c r="L103" s="2">
        <f t="shared" si="64"/>
        <v>5477.8</v>
      </c>
      <c r="M103" s="2">
        <f t="shared" si="64"/>
        <v>5477.8</v>
      </c>
      <c r="N103" s="2">
        <f>N104</f>
        <v>5477.8</v>
      </c>
      <c r="O103" s="27">
        <f t="shared" si="52"/>
        <v>100</v>
      </c>
      <c r="P103" s="34">
        <v>5477.8</v>
      </c>
      <c r="Q103" s="34">
        <f t="shared" si="47"/>
        <v>0</v>
      </c>
      <c r="R103" s="67">
        <f t="shared" si="46"/>
        <v>0</v>
      </c>
    </row>
    <row r="104" spans="1:18" ht="47.25">
      <c r="A104" s="30" t="s">
        <v>110</v>
      </c>
      <c r="B104" s="31">
        <v>901</v>
      </c>
      <c r="C104" s="32">
        <v>9</v>
      </c>
      <c r="D104" s="32">
        <v>3</v>
      </c>
      <c r="E104" s="23" t="s">
        <v>130</v>
      </c>
      <c r="F104" s="29" t="s">
        <v>111</v>
      </c>
      <c r="G104" s="24">
        <v>5477800</v>
      </c>
      <c r="H104" s="24">
        <v>5477800</v>
      </c>
      <c r="I104" s="25">
        <v>5477800</v>
      </c>
      <c r="J104" s="26">
        <f t="shared" si="50"/>
        <v>100</v>
      </c>
      <c r="K104" s="28">
        <f t="shared" si="49"/>
        <v>5477.8</v>
      </c>
      <c r="L104" s="28">
        <v>5477.8</v>
      </c>
      <c r="M104" s="2">
        <f>H104/1000</f>
        <v>5477.8</v>
      </c>
      <c r="N104" s="2">
        <f>I104/1000</f>
        <v>5477.8</v>
      </c>
      <c r="O104" s="27">
        <f t="shared" si="52"/>
        <v>100</v>
      </c>
      <c r="P104" s="34">
        <v>5477.8</v>
      </c>
      <c r="Q104" s="34">
        <f t="shared" si="47"/>
        <v>0</v>
      </c>
      <c r="R104" s="67">
        <f t="shared" si="46"/>
        <v>0</v>
      </c>
    </row>
    <row r="105" spans="1:18" ht="94.5">
      <c r="A105" s="30" t="s">
        <v>131</v>
      </c>
      <c r="B105" s="31">
        <v>901</v>
      </c>
      <c r="C105" s="32">
        <v>9</v>
      </c>
      <c r="D105" s="32">
        <v>3</v>
      </c>
      <c r="E105" s="23" t="s">
        <v>132</v>
      </c>
      <c r="F105" s="29" t="s">
        <v>94</v>
      </c>
      <c r="G105" s="24">
        <v>1021900</v>
      </c>
      <c r="H105" s="24">
        <v>1021900</v>
      </c>
      <c r="I105" s="25">
        <v>1021900</v>
      </c>
      <c r="J105" s="26">
        <f t="shared" si="50"/>
        <v>100</v>
      </c>
      <c r="K105" s="2">
        <f t="shared" ref="K105:M105" si="65">K106</f>
        <v>1021.9</v>
      </c>
      <c r="L105" s="2">
        <f t="shared" si="65"/>
        <v>1021.9</v>
      </c>
      <c r="M105" s="2">
        <f t="shared" si="65"/>
        <v>1021.9</v>
      </c>
      <c r="N105" s="2">
        <f>N106</f>
        <v>1021.9</v>
      </c>
      <c r="O105" s="27">
        <f t="shared" si="52"/>
        <v>100</v>
      </c>
      <c r="P105" s="34">
        <v>1021.9</v>
      </c>
      <c r="Q105" s="34">
        <f t="shared" si="47"/>
        <v>0</v>
      </c>
      <c r="R105" s="67">
        <f t="shared" si="46"/>
        <v>0</v>
      </c>
    </row>
    <row r="106" spans="1:18" ht="47.25">
      <c r="A106" s="30" t="s">
        <v>110</v>
      </c>
      <c r="B106" s="31">
        <v>901</v>
      </c>
      <c r="C106" s="32">
        <v>9</v>
      </c>
      <c r="D106" s="32">
        <v>3</v>
      </c>
      <c r="E106" s="23" t="s">
        <v>132</v>
      </c>
      <c r="F106" s="29" t="s">
        <v>111</v>
      </c>
      <c r="G106" s="24">
        <v>1021900</v>
      </c>
      <c r="H106" s="24">
        <v>1021900</v>
      </c>
      <c r="I106" s="25">
        <v>1021900</v>
      </c>
      <c r="J106" s="26">
        <f t="shared" si="50"/>
        <v>100</v>
      </c>
      <c r="K106" s="28">
        <f t="shared" si="49"/>
        <v>1021.9</v>
      </c>
      <c r="L106" s="28">
        <v>1021.9</v>
      </c>
      <c r="M106" s="2">
        <f>H106/1000</f>
        <v>1021.9</v>
      </c>
      <c r="N106" s="2">
        <f>I106/1000</f>
        <v>1021.9</v>
      </c>
      <c r="O106" s="27">
        <f t="shared" si="52"/>
        <v>100</v>
      </c>
      <c r="P106" s="34">
        <v>1021.9</v>
      </c>
      <c r="Q106" s="34">
        <f t="shared" si="47"/>
        <v>0</v>
      </c>
      <c r="R106" s="67">
        <f t="shared" si="46"/>
        <v>0</v>
      </c>
    </row>
    <row r="107" spans="1:18">
      <c r="A107" s="30" t="s">
        <v>66</v>
      </c>
      <c r="B107" s="31">
        <v>901</v>
      </c>
      <c r="C107" s="32">
        <v>9</v>
      </c>
      <c r="D107" s="32">
        <v>4</v>
      </c>
      <c r="E107" s="23" t="s">
        <v>94</v>
      </c>
      <c r="F107" s="29" t="s">
        <v>94</v>
      </c>
      <c r="G107" s="24">
        <v>19513300</v>
      </c>
      <c r="H107" s="24">
        <v>20507600</v>
      </c>
      <c r="I107" s="25">
        <v>20507600</v>
      </c>
      <c r="J107" s="26">
        <f t="shared" si="50"/>
        <v>100</v>
      </c>
      <c r="K107" s="2">
        <f t="shared" ref="K107:M108" si="66">K108</f>
        <v>19513.3</v>
      </c>
      <c r="L107" s="2">
        <f t="shared" si="66"/>
        <v>20507.599999999999</v>
      </c>
      <c r="M107" s="2">
        <f t="shared" si="66"/>
        <v>20507.599999999999</v>
      </c>
      <c r="N107" s="2">
        <f>N108</f>
        <v>20507.599999999999</v>
      </c>
      <c r="O107" s="27">
        <f t="shared" si="52"/>
        <v>100</v>
      </c>
      <c r="P107" s="34">
        <v>20507.599999999999</v>
      </c>
      <c r="Q107" s="34">
        <f t="shared" si="47"/>
        <v>0</v>
      </c>
      <c r="R107" s="67">
        <f t="shared" si="46"/>
        <v>0</v>
      </c>
    </row>
    <row r="108" spans="1:18" ht="78.75">
      <c r="A108" s="30" t="s">
        <v>177</v>
      </c>
      <c r="B108" s="31">
        <v>901</v>
      </c>
      <c r="C108" s="32">
        <v>9</v>
      </c>
      <c r="D108" s="32">
        <v>4</v>
      </c>
      <c r="E108" s="23" t="s">
        <v>178</v>
      </c>
      <c r="F108" s="29" t="s">
        <v>94</v>
      </c>
      <c r="G108" s="24">
        <v>19513300</v>
      </c>
      <c r="H108" s="24">
        <v>20507600</v>
      </c>
      <c r="I108" s="25">
        <v>20507600</v>
      </c>
      <c r="J108" s="26">
        <f t="shared" si="50"/>
        <v>100</v>
      </c>
      <c r="K108" s="2">
        <f t="shared" si="66"/>
        <v>19513.3</v>
      </c>
      <c r="L108" s="2">
        <f t="shared" si="66"/>
        <v>20507.599999999999</v>
      </c>
      <c r="M108" s="2">
        <f t="shared" si="66"/>
        <v>20507.599999999999</v>
      </c>
      <c r="N108" s="2">
        <f>N109</f>
        <v>20507.599999999999</v>
      </c>
      <c r="O108" s="27">
        <f t="shared" si="52"/>
        <v>100</v>
      </c>
      <c r="P108" s="34">
        <v>20507.599999999999</v>
      </c>
      <c r="Q108" s="34">
        <f t="shared" si="47"/>
        <v>0</v>
      </c>
      <c r="R108" s="67">
        <f t="shared" si="46"/>
        <v>0</v>
      </c>
    </row>
    <row r="109" spans="1:18" ht="47.25">
      <c r="A109" s="30" t="s">
        <v>110</v>
      </c>
      <c r="B109" s="31">
        <v>901</v>
      </c>
      <c r="C109" s="32">
        <v>9</v>
      </c>
      <c r="D109" s="32">
        <v>4</v>
      </c>
      <c r="E109" s="23" t="s">
        <v>178</v>
      </c>
      <c r="F109" s="29" t="s">
        <v>111</v>
      </c>
      <c r="G109" s="24">
        <v>19513300</v>
      </c>
      <c r="H109" s="24">
        <v>20507600</v>
      </c>
      <c r="I109" s="25">
        <v>20507600</v>
      </c>
      <c r="J109" s="26">
        <f t="shared" si="50"/>
        <v>100</v>
      </c>
      <c r="K109" s="28">
        <f t="shared" si="49"/>
        <v>19513.3</v>
      </c>
      <c r="L109" s="28">
        <v>20507.599999999999</v>
      </c>
      <c r="M109" s="2">
        <f>H109/1000</f>
        <v>20507.599999999999</v>
      </c>
      <c r="N109" s="2">
        <f>I109/1000</f>
        <v>20507.599999999999</v>
      </c>
      <c r="O109" s="27">
        <f t="shared" si="52"/>
        <v>100</v>
      </c>
      <c r="P109" s="34">
        <v>20507.599999999999</v>
      </c>
      <c r="Q109" s="34">
        <f t="shared" si="47"/>
        <v>0</v>
      </c>
      <c r="R109" s="67">
        <f t="shared" si="46"/>
        <v>0</v>
      </c>
    </row>
    <row r="110" spans="1:18">
      <c r="A110" s="30" t="s">
        <v>67</v>
      </c>
      <c r="B110" s="31">
        <v>901</v>
      </c>
      <c r="C110" s="32">
        <v>9</v>
      </c>
      <c r="D110" s="32">
        <v>5</v>
      </c>
      <c r="E110" s="23" t="s">
        <v>94</v>
      </c>
      <c r="F110" s="29" t="s">
        <v>94</v>
      </c>
      <c r="G110" s="24">
        <v>43768500</v>
      </c>
      <c r="H110" s="24">
        <v>55477352.960000001</v>
      </c>
      <c r="I110" s="25">
        <v>53477352.960000001</v>
      </c>
      <c r="J110" s="26">
        <f t="shared" si="50"/>
        <v>96.4</v>
      </c>
      <c r="K110" s="2">
        <f t="shared" ref="K110:M110" si="67">K111+K113+K115+K117</f>
        <v>43768.5</v>
      </c>
      <c r="L110" s="2">
        <f t="shared" si="67"/>
        <v>55477.3</v>
      </c>
      <c r="M110" s="2">
        <f t="shared" si="67"/>
        <v>55477.3</v>
      </c>
      <c r="N110" s="2">
        <f>N111+N113+N115+N117</f>
        <v>53477.3</v>
      </c>
      <c r="O110" s="27">
        <f t="shared" si="52"/>
        <v>96.4</v>
      </c>
      <c r="P110" s="34">
        <v>53477.4</v>
      </c>
      <c r="Q110" s="34">
        <f t="shared" si="47"/>
        <v>-0.1</v>
      </c>
      <c r="R110" s="67">
        <f t="shared" si="46"/>
        <v>0</v>
      </c>
    </row>
    <row r="111" spans="1:18" ht="94.5">
      <c r="A111" s="30" t="s">
        <v>179</v>
      </c>
      <c r="B111" s="31">
        <v>901</v>
      </c>
      <c r="C111" s="32">
        <v>9</v>
      </c>
      <c r="D111" s="32">
        <v>5</v>
      </c>
      <c r="E111" s="23" t="s">
        <v>180</v>
      </c>
      <c r="F111" s="29" t="s">
        <v>94</v>
      </c>
      <c r="G111" s="24">
        <v>38368500</v>
      </c>
      <c r="H111" s="24">
        <v>37468500</v>
      </c>
      <c r="I111" s="25">
        <v>37468500</v>
      </c>
      <c r="J111" s="26">
        <f t="shared" si="50"/>
        <v>100</v>
      </c>
      <c r="K111" s="2">
        <f t="shared" ref="K111:M111" si="68">K112</f>
        <v>38368.5</v>
      </c>
      <c r="L111" s="2">
        <f t="shared" si="68"/>
        <v>37468.5</v>
      </c>
      <c r="M111" s="2">
        <f t="shared" si="68"/>
        <v>37468.5</v>
      </c>
      <c r="N111" s="2">
        <f>N112</f>
        <v>37468.5</v>
      </c>
      <c r="O111" s="27">
        <f t="shared" si="52"/>
        <v>100</v>
      </c>
      <c r="P111" s="34">
        <v>37468.5</v>
      </c>
      <c r="Q111" s="34">
        <f t="shared" si="47"/>
        <v>0</v>
      </c>
      <c r="R111" s="67">
        <f t="shared" si="46"/>
        <v>0</v>
      </c>
    </row>
    <row r="112" spans="1:18" ht="47.25">
      <c r="A112" s="30" t="s">
        <v>110</v>
      </c>
      <c r="B112" s="31">
        <v>901</v>
      </c>
      <c r="C112" s="32">
        <v>9</v>
      </c>
      <c r="D112" s="32">
        <v>5</v>
      </c>
      <c r="E112" s="23" t="s">
        <v>180</v>
      </c>
      <c r="F112" s="29" t="s">
        <v>111</v>
      </c>
      <c r="G112" s="24">
        <v>38368500</v>
      </c>
      <c r="H112" s="24">
        <v>37468500</v>
      </c>
      <c r="I112" s="25">
        <v>37468500</v>
      </c>
      <c r="J112" s="26">
        <f t="shared" si="50"/>
        <v>100</v>
      </c>
      <c r="K112" s="28">
        <f t="shared" si="49"/>
        <v>38368.5</v>
      </c>
      <c r="L112" s="28">
        <v>37468.5</v>
      </c>
      <c r="M112" s="2">
        <f>H112/1000</f>
        <v>37468.5</v>
      </c>
      <c r="N112" s="2">
        <f>I112/1000</f>
        <v>37468.5</v>
      </c>
      <c r="O112" s="27">
        <f t="shared" si="52"/>
        <v>100</v>
      </c>
      <c r="P112" s="34">
        <v>37468.5</v>
      </c>
      <c r="Q112" s="34">
        <f t="shared" si="47"/>
        <v>0</v>
      </c>
      <c r="R112" s="67">
        <f t="shared" si="46"/>
        <v>0</v>
      </c>
    </row>
    <row r="113" spans="1:18" ht="78.75">
      <c r="A113" s="30" t="s">
        <v>147</v>
      </c>
      <c r="B113" s="31">
        <v>901</v>
      </c>
      <c r="C113" s="32">
        <v>9</v>
      </c>
      <c r="D113" s="32">
        <v>5</v>
      </c>
      <c r="E113" s="23" t="s">
        <v>148</v>
      </c>
      <c r="F113" s="29" t="s">
        <v>94</v>
      </c>
      <c r="G113" s="24">
        <v>5400000</v>
      </c>
      <c r="H113" s="24">
        <v>7400000</v>
      </c>
      <c r="I113" s="25">
        <v>5400000</v>
      </c>
      <c r="J113" s="26">
        <f t="shared" si="50"/>
        <v>73</v>
      </c>
      <c r="K113" s="2">
        <f t="shared" ref="K113:M113" si="69">K114</f>
        <v>5400</v>
      </c>
      <c r="L113" s="2">
        <f t="shared" si="69"/>
        <v>7400</v>
      </c>
      <c r="M113" s="2">
        <f t="shared" si="69"/>
        <v>7400</v>
      </c>
      <c r="N113" s="2">
        <f>N114</f>
        <v>5400</v>
      </c>
      <c r="O113" s="27">
        <f t="shared" si="52"/>
        <v>73</v>
      </c>
      <c r="P113" s="34">
        <v>5400</v>
      </c>
      <c r="Q113" s="34">
        <f t="shared" si="47"/>
        <v>0</v>
      </c>
      <c r="R113" s="67">
        <f t="shared" si="46"/>
        <v>0</v>
      </c>
    </row>
    <row r="114" spans="1:18">
      <c r="A114" s="30" t="s">
        <v>106</v>
      </c>
      <c r="B114" s="31">
        <v>901</v>
      </c>
      <c r="C114" s="32">
        <v>9</v>
      </c>
      <c r="D114" s="32">
        <v>5</v>
      </c>
      <c r="E114" s="23" t="s">
        <v>148</v>
      </c>
      <c r="F114" s="29" t="s">
        <v>107</v>
      </c>
      <c r="G114" s="24">
        <v>5400000</v>
      </c>
      <c r="H114" s="24">
        <v>7400000</v>
      </c>
      <c r="I114" s="25">
        <v>5400000</v>
      </c>
      <c r="J114" s="26">
        <f t="shared" si="50"/>
        <v>73</v>
      </c>
      <c r="K114" s="28">
        <f t="shared" si="49"/>
        <v>5400</v>
      </c>
      <c r="L114" s="28">
        <v>7400</v>
      </c>
      <c r="M114" s="2">
        <f>H114/1000</f>
        <v>7400</v>
      </c>
      <c r="N114" s="2">
        <f>I114/1000</f>
        <v>5400</v>
      </c>
      <c r="O114" s="27">
        <f t="shared" si="52"/>
        <v>73</v>
      </c>
      <c r="P114" s="34">
        <v>5400</v>
      </c>
      <c r="Q114" s="34">
        <f t="shared" si="47"/>
        <v>0</v>
      </c>
      <c r="R114" s="67">
        <f t="shared" si="46"/>
        <v>0</v>
      </c>
    </row>
    <row r="115" spans="1:18" ht="63">
      <c r="A115" s="30" t="s">
        <v>181</v>
      </c>
      <c r="B115" s="31">
        <v>901</v>
      </c>
      <c r="C115" s="32">
        <v>9</v>
      </c>
      <c r="D115" s="32">
        <v>5</v>
      </c>
      <c r="E115" s="23" t="s">
        <v>182</v>
      </c>
      <c r="F115" s="29" t="s">
        <v>94</v>
      </c>
      <c r="G115" s="24">
        <v>0</v>
      </c>
      <c r="H115" s="24">
        <v>4108852.96</v>
      </c>
      <c r="I115" s="25">
        <v>4108852.96</v>
      </c>
      <c r="J115" s="26">
        <f t="shared" si="50"/>
        <v>100</v>
      </c>
      <c r="K115" s="2">
        <f t="shared" ref="K115:M115" si="70">K116</f>
        <v>0</v>
      </c>
      <c r="L115" s="2">
        <f t="shared" si="70"/>
        <v>4108.8</v>
      </c>
      <c r="M115" s="2">
        <f t="shared" si="70"/>
        <v>4108.8</v>
      </c>
      <c r="N115" s="2">
        <f>N116</f>
        <v>4108.8</v>
      </c>
      <c r="O115" s="27">
        <f t="shared" si="52"/>
        <v>100</v>
      </c>
      <c r="P115" s="34">
        <v>4108.8999999999996</v>
      </c>
      <c r="Q115" s="34">
        <f t="shared" si="47"/>
        <v>-0.1</v>
      </c>
      <c r="R115" s="67">
        <f t="shared" si="46"/>
        <v>0</v>
      </c>
    </row>
    <row r="116" spans="1:18">
      <c r="A116" s="30" t="s">
        <v>106</v>
      </c>
      <c r="B116" s="31">
        <v>901</v>
      </c>
      <c r="C116" s="32">
        <v>9</v>
      </c>
      <c r="D116" s="32">
        <v>5</v>
      </c>
      <c r="E116" s="23" t="s">
        <v>182</v>
      </c>
      <c r="F116" s="29" t="s">
        <v>107</v>
      </c>
      <c r="G116" s="24">
        <v>0</v>
      </c>
      <c r="H116" s="24">
        <v>4108852.96</v>
      </c>
      <c r="I116" s="25">
        <v>4108852.96</v>
      </c>
      <c r="J116" s="26">
        <f t="shared" si="50"/>
        <v>100</v>
      </c>
      <c r="K116" s="28">
        <f t="shared" si="49"/>
        <v>0</v>
      </c>
      <c r="L116" s="28">
        <v>4108.8</v>
      </c>
      <c r="M116" s="2">
        <f>H116/1000-0.1</f>
        <v>4108.8</v>
      </c>
      <c r="N116" s="2">
        <f>I116/1000-0.1</f>
        <v>4108.8</v>
      </c>
      <c r="O116" s="27">
        <f t="shared" si="52"/>
        <v>100</v>
      </c>
      <c r="P116" s="34">
        <v>4108.8999999999996</v>
      </c>
      <c r="Q116" s="34">
        <f t="shared" si="47"/>
        <v>-0.1</v>
      </c>
      <c r="R116" s="67">
        <f t="shared" si="46"/>
        <v>0</v>
      </c>
    </row>
    <row r="117" spans="1:18" ht="78.75">
      <c r="A117" s="30" t="s">
        <v>153</v>
      </c>
      <c r="B117" s="31">
        <v>901</v>
      </c>
      <c r="C117" s="32">
        <v>9</v>
      </c>
      <c r="D117" s="32">
        <v>5</v>
      </c>
      <c r="E117" s="23" t="s">
        <v>154</v>
      </c>
      <c r="F117" s="29"/>
      <c r="G117" s="24">
        <v>0</v>
      </c>
      <c r="H117" s="24">
        <v>6500000</v>
      </c>
      <c r="I117" s="25">
        <v>6500000</v>
      </c>
      <c r="J117" s="26">
        <f t="shared" si="50"/>
        <v>100</v>
      </c>
      <c r="K117" s="2">
        <f t="shared" ref="K117:M117" si="71">K118</f>
        <v>0</v>
      </c>
      <c r="L117" s="2">
        <f t="shared" si="71"/>
        <v>6500</v>
      </c>
      <c r="M117" s="2">
        <f t="shared" si="71"/>
        <v>6500</v>
      </c>
      <c r="N117" s="2">
        <f>N118</f>
        <v>6500</v>
      </c>
      <c r="O117" s="27">
        <f t="shared" si="52"/>
        <v>100</v>
      </c>
      <c r="P117" s="34">
        <v>6500</v>
      </c>
      <c r="Q117" s="34">
        <f t="shared" si="47"/>
        <v>0</v>
      </c>
      <c r="R117" s="67">
        <f t="shared" si="46"/>
        <v>0</v>
      </c>
    </row>
    <row r="118" spans="1:18" ht="31.5">
      <c r="A118" s="30" t="s">
        <v>155</v>
      </c>
      <c r="B118" s="31">
        <v>901</v>
      </c>
      <c r="C118" s="32">
        <v>9</v>
      </c>
      <c r="D118" s="32">
        <v>5</v>
      </c>
      <c r="E118" s="23" t="s">
        <v>154</v>
      </c>
      <c r="F118" s="29" t="s">
        <v>156</v>
      </c>
      <c r="G118" s="24">
        <v>0</v>
      </c>
      <c r="H118" s="24">
        <v>6500000</v>
      </c>
      <c r="I118" s="25">
        <v>6500000</v>
      </c>
      <c r="J118" s="26">
        <f t="shared" si="50"/>
        <v>100</v>
      </c>
      <c r="K118" s="28">
        <f t="shared" si="49"/>
        <v>0</v>
      </c>
      <c r="L118" s="28">
        <v>6500</v>
      </c>
      <c r="M118" s="2">
        <f>H118/1000</f>
        <v>6500</v>
      </c>
      <c r="N118" s="2">
        <f>I118/1000</f>
        <v>6500</v>
      </c>
      <c r="O118" s="27">
        <f t="shared" si="52"/>
        <v>100</v>
      </c>
      <c r="P118" s="34">
        <v>6500</v>
      </c>
      <c r="Q118" s="34">
        <f t="shared" si="47"/>
        <v>0</v>
      </c>
      <c r="R118" s="67">
        <f t="shared" si="46"/>
        <v>0</v>
      </c>
    </row>
    <row r="119" spans="1:18" ht="31.5">
      <c r="A119" s="30" t="s">
        <v>68</v>
      </c>
      <c r="B119" s="31">
        <v>901</v>
      </c>
      <c r="C119" s="32">
        <v>9</v>
      </c>
      <c r="D119" s="32">
        <v>6</v>
      </c>
      <c r="E119" s="23" t="s">
        <v>94</v>
      </c>
      <c r="F119" s="29" t="s">
        <v>94</v>
      </c>
      <c r="G119" s="24">
        <v>16606300</v>
      </c>
      <c r="H119" s="24">
        <v>16606300</v>
      </c>
      <c r="I119" s="25">
        <v>16606300</v>
      </c>
      <c r="J119" s="26">
        <f t="shared" si="50"/>
        <v>100</v>
      </c>
      <c r="K119" s="2">
        <f t="shared" ref="K119:M120" si="72">K120</f>
        <v>16606.3</v>
      </c>
      <c r="L119" s="2">
        <f t="shared" si="72"/>
        <v>16606.3</v>
      </c>
      <c r="M119" s="2">
        <f t="shared" si="72"/>
        <v>16606.3</v>
      </c>
      <c r="N119" s="2">
        <f>N120</f>
        <v>16606.3</v>
      </c>
      <c r="O119" s="27">
        <f t="shared" si="52"/>
        <v>100</v>
      </c>
      <c r="P119" s="34">
        <v>16606.3</v>
      </c>
      <c r="Q119" s="34">
        <f t="shared" si="47"/>
        <v>0</v>
      </c>
      <c r="R119" s="67">
        <f t="shared" si="46"/>
        <v>0</v>
      </c>
    </row>
    <row r="120" spans="1:18" ht="78.75">
      <c r="A120" s="30" t="s">
        <v>183</v>
      </c>
      <c r="B120" s="31">
        <v>901</v>
      </c>
      <c r="C120" s="32">
        <v>9</v>
      </c>
      <c r="D120" s="32">
        <v>6</v>
      </c>
      <c r="E120" s="23" t="s">
        <v>184</v>
      </c>
      <c r="F120" s="29" t="s">
        <v>94</v>
      </c>
      <c r="G120" s="24">
        <v>16606300</v>
      </c>
      <c r="H120" s="24">
        <v>16606300</v>
      </c>
      <c r="I120" s="25">
        <v>16606300</v>
      </c>
      <c r="J120" s="26">
        <f t="shared" si="50"/>
        <v>100</v>
      </c>
      <c r="K120" s="2">
        <f t="shared" si="72"/>
        <v>16606.3</v>
      </c>
      <c r="L120" s="2">
        <f t="shared" si="72"/>
        <v>16606.3</v>
      </c>
      <c r="M120" s="2">
        <f t="shared" si="72"/>
        <v>16606.3</v>
      </c>
      <c r="N120" s="2">
        <f>N121</f>
        <v>16606.3</v>
      </c>
      <c r="O120" s="27">
        <f t="shared" si="52"/>
        <v>100</v>
      </c>
      <c r="P120" s="34">
        <v>16606.3</v>
      </c>
      <c r="Q120" s="34">
        <f t="shared" si="47"/>
        <v>0</v>
      </c>
      <c r="R120" s="67">
        <f t="shared" si="46"/>
        <v>0</v>
      </c>
    </row>
    <row r="121" spans="1:18" ht="47.25">
      <c r="A121" s="30" t="s">
        <v>110</v>
      </c>
      <c r="B121" s="31">
        <v>901</v>
      </c>
      <c r="C121" s="32">
        <v>9</v>
      </c>
      <c r="D121" s="32">
        <v>6</v>
      </c>
      <c r="E121" s="23" t="s">
        <v>184</v>
      </c>
      <c r="F121" s="29" t="s">
        <v>111</v>
      </c>
      <c r="G121" s="24">
        <v>16606300</v>
      </c>
      <c r="H121" s="24">
        <v>16606300</v>
      </c>
      <c r="I121" s="25">
        <v>16606300</v>
      </c>
      <c r="J121" s="26">
        <f t="shared" si="50"/>
        <v>100</v>
      </c>
      <c r="K121" s="28">
        <f t="shared" si="49"/>
        <v>16606.3</v>
      </c>
      <c r="L121" s="28">
        <v>16606.3</v>
      </c>
      <c r="M121" s="2">
        <f>H121/1000</f>
        <v>16606.3</v>
      </c>
      <c r="N121" s="2">
        <f>I121/1000</f>
        <v>16606.3</v>
      </c>
      <c r="O121" s="27">
        <f t="shared" si="52"/>
        <v>100</v>
      </c>
      <c r="P121" s="34">
        <v>16606.3</v>
      </c>
      <c r="Q121" s="34">
        <f t="shared" si="47"/>
        <v>0</v>
      </c>
      <c r="R121" s="67">
        <f t="shared" si="46"/>
        <v>0</v>
      </c>
    </row>
    <row r="122" spans="1:18">
      <c r="A122" s="30" t="s">
        <v>69</v>
      </c>
      <c r="B122" s="31">
        <v>901</v>
      </c>
      <c r="C122" s="32">
        <v>9</v>
      </c>
      <c r="D122" s="32">
        <v>9</v>
      </c>
      <c r="E122" s="23" t="s">
        <v>94</v>
      </c>
      <c r="F122" s="29" t="s">
        <v>94</v>
      </c>
      <c r="G122" s="24">
        <v>1134276500</v>
      </c>
      <c r="H122" s="24">
        <v>1292704649.3499999</v>
      </c>
      <c r="I122" s="25">
        <v>1290564679.6700001</v>
      </c>
      <c r="J122" s="26">
        <f t="shared" si="50"/>
        <v>99.8</v>
      </c>
      <c r="K122" s="2">
        <f t="shared" ref="K122:M122" si="73">K123+K128+K135+K142+K144+K146+K148+K150+K152+K154+K156+K158+K160+K162+K164+K166+K168+K170+K172+K174+K176+K178+K181+K183+K185+K187+K189+K191+K193+K195</f>
        <v>1134276.5</v>
      </c>
      <c r="L122" s="2">
        <f t="shared" si="73"/>
        <v>1284432.1000000001</v>
      </c>
      <c r="M122" s="2">
        <f t="shared" si="73"/>
        <v>1292704.6000000001</v>
      </c>
      <c r="N122" s="2">
        <f>N123+N128+N135+N142+N144+N146+N148+N150+N152+N154+N156+N158+N160+N162+N164+N166+N168+N170+N172+N174+N176+N178+N181+N183+N185+N187+N189+N191+N193+N195</f>
        <v>1290564.7</v>
      </c>
      <c r="O122" s="27">
        <f t="shared" si="52"/>
        <v>99.8</v>
      </c>
      <c r="P122" s="34">
        <v>1290564.7</v>
      </c>
      <c r="Q122" s="34">
        <f t="shared" si="47"/>
        <v>0</v>
      </c>
      <c r="R122" s="67">
        <f t="shared" si="46"/>
        <v>0</v>
      </c>
    </row>
    <row r="123" spans="1:18" ht="94.5">
      <c r="A123" s="30" t="s">
        <v>185</v>
      </c>
      <c r="B123" s="31">
        <v>901</v>
      </c>
      <c r="C123" s="32">
        <v>9</v>
      </c>
      <c r="D123" s="32">
        <v>9</v>
      </c>
      <c r="E123" s="23" t="s">
        <v>186</v>
      </c>
      <c r="F123" s="29"/>
      <c r="G123" s="24">
        <f>SUM(G124:G127)</f>
        <v>2647100</v>
      </c>
      <c r="H123" s="24">
        <f t="shared" ref="H123:I123" si="74">SUM(H124:H127)</f>
        <v>2647100</v>
      </c>
      <c r="I123" s="24">
        <f t="shared" si="74"/>
        <v>2632801.2000000002</v>
      </c>
      <c r="J123" s="26">
        <f t="shared" si="50"/>
        <v>99.5</v>
      </c>
      <c r="K123" s="2">
        <f t="shared" ref="K123:M123" si="75">SUM(K124:K127)</f>
        <v>2647.1</v>
      </c>
      <c r="L123" s="2">
        <f t="shared" si="75"/>
        <v>2647.1</v>
      </c>
      <c r="M123" s="2">
        <f t="shared" si="75"/>
        <v>2647.1</v>
      </c>
      <c r="N123" s="2">
        <f>SUM(N124:N127)</f>
        <v>2632.8</v>
      </c>
      <c r="O123" s="27">
        <f t="shared" si="52"/>
        <v>99.5</v>
      </c>
      <c r="P123" s="34">
        <v>2632.8</v>
      </c>
      <c r="Q123" s="34">
        <f t="shared" si="47"/>
        <v>0</v>
      </c>
      <c r="R123" s="67">
        <f t="shared" si="46"/>
        <v>0</v>
      </c>
    </row>
    <row r="124" spans="1:18" ht="31.5">
      <c r="A124" s="30" t="s">
        <v>187</v>
      </c>
      <c r="B124" s="31">
        <v>901</v>
      </c>
      <c r="C124" s="32">
        <v>9</v>
      </c>
      <c r="D124" s="32">
        <v>9</v>
      </c>
      <c r="E124" s="23" t="s">
        <v>186</v>
      </c>
      <c r="F124" s="29" t="s">
        <v>188</v>
      </c>
      <c r="G124" s="24">
        <v>1990700</v>
      </c>
      <c r="H124" s="24">
        <v>2170760</v>
      </c>
      <c r="I124" s="25">
        <v>2170760</v>
      </c>
      <c r="J124" s="26">
        <f t="shared" si="50"/>
        <v>100</v>
      </c>
      <c r="K124" s="28">
        <f t="shared" si="49"/>
        <v>1990.7</v>
      </c>
      <c r="L124" s="28">
        <v>2170.8000000000002</v>
      </c>
      <c r="M124" s="2">
        <f t="shared" ref="M124:N127" si="76">H124/1000</f>
        <v>2170.8000000000002</v>
      </c>
      <c r="N124" s="2">
        <f t="shared" si="76"/>
        <v>2170.8000000000002</v>
      </c>
      <c r="O124" s="27">
        <f t="shared" si="52"/>
        <v>100</v>
      </c>
      <c r="P124" s="34">
        <v>2170.8000000000002</v>
      </c>
      <c r="Q124" s="34">
        <f t="shared" si="47"/>
        <v>0</v>
      </c>
      <c r="R124" s="67">
        <f t="shared" si="46"/>
        <v>0</v>
      </c>
    </row>
    <row r="125" spans="1:18" ht="31.5">
      <c r="A125" s="30" t="s">
        <v>189</v>
      </c>
      <c r="B125" s="31">
        <v>901</v>
      </c>
      <c r="C125" s="32">
        <v>9</v>
      </c>
      <c r="D125" s="32">
        <v>9</v>
      </c>
      <c r="E125" s="23" t="s">
        <v>186</v>
      </c>
      <c r="F125" s="29" t="s">
        <v>190</v>
      </c>
      <c r="G125" s="24">
        <v>203000</v>
      </c>
      <c r="H125" s="24">
        <v>123000</v>
      </c>
      <c r="I125" s="25">
        <v>119600</v>
      </c>
      <c r="J125" s="26">
        <f t="shared" si="50"/>
        <v>97.2</v>
      </c>
      <c r="K125" s="28">
        <f t="shared" si="49"/>
        <v>203</v>
      </c>
      <c r="L125" s="28">
        <v>123</v>
      </c>
      <c r="M125" s="2">
        <f t="shared" si="76"/>
        <v>123</v>
      </c>
      <c r="N125" s="2">
        <f t="shared" si="76"/>
        <v>119.6</v>
      </c>
      <c r="O125" s="27">
        <f t="shared" si="52"/>
        <v>97.2</v>
      </c>
      <c r="P125" s="34">
        <v>119.6</v>
      </c>
      <c r="Q125" s="34">
        <f t="shared" si="47"/>
        <v>0</v>
      </c>
      <c r="R125" s="67">
        <f t="shared" si="46"/>
        <v>0</v>
      </c>
    </row>
    <row r="126" spans="1:18" ht="31.5">
      <c r="A126" s="30" t="s">
        <v>191</v>
      </c>
      <c r="B126" s="31">
        <v>901</v>
      </c>
      <c r="C126" s="32">
        <v>9</v>
      </c>
      <c r="D126" s="32">
        <v>9</v>
      </c>
      <c r="E126" s="23" t="s">
        <v>186</v>
      </c>
      <c r="F126" s="29" t="s">
        <v>192</v>
      </c>
      <c r="G126" s="24">
        <v>114500</v>
      </c>
      <c r="H126" s="24">
        <v>125641.2</v>
      </c>
      <c r="I126" s="25">
        <v>115641.2</v>
      </c>
      <c r="J126" s="26">
        <f t="shared" si="50"/>
        <v>92</v>
      </c>
      <c r="K126" s="28">
        <f t="shared" si="49"/>
        <v>114.5</v>
      </c>
      <c r="L126" s="28">
        <v>125.6</v>
      </c>
      <c r="M126" s="2">
        <f t="shared" si="76"/>
        <v>125.6</v>
      </c>
      <c r="N126" s="2">
        <f t="shared" si="76"/>
        <v>115.6</v>
      </c>
      <c r="O126" s="27">
        <f t="shared" si="52"/>
        <v>92</v>
      </c>
      <c r="P126" s="34">
        <v>115.6</v>
      </c>
      <c r="Q126" s="34">
        <f t="shared" si="47"/>
        <v>0</v>
      </c>
      <c r="R126" s="67">
        <f t="shared" si="46"/>
        <v>0</v>
      </c>
    </row>
    <row r="127" spans="1:18" ht="31.5">
      <c r="A127" s="30" t="s">
        <v>114</v>
      </c>
      <c r="B127" s="31">
        <v>901</v>
      </c>
      <c r="C127" s="32">
        <v>9</v>
      </c>
      <c r="D127" s="32">
        <v>9</v>
      </c>
      <c r="E127" s="23" t="s">
        <v>186</v>
      </c>
      <c r="F127" s="29" t="s">
        <v>115</v>
      </c>
      <c r="G127" s="24">
        <v>338900</v>
      </c>
      <c r="H127" s="24">
        <v>227698.8</v>
      </c>
      <c r="I127" s="25">
        <v>226800</v>
      </c>
      <c r="J127" s="26">
        <f t="shared" si="50"/>
        <v>99.6</v>
      </c>
      <c r="K127" s="28">
        <f t="shared" si="49"/>
        <v>338.9</v>
      </c>
      <c r="L127" s="28">
        <v>227.7</v>
      </c>
      <c r="M127" s="2">
        <f t="shared" si="76"/>
        <v>227.7</v>
      </c>
      <c r="N127" s="2">
        <f t="shared" si="76"/>
        <v>226.8</v>
      </c>
      <c r="O127" s="27">
        <f t="shared" si="52"/>
        <v>99.6</v>
      </c>
      <c r="P127" s="34">
        <v>226.8</v>
      </c>
      <c r="Q127" s="34">
        <f t="shared" si="47"/>
        <v>0</v>
      </c>
      <c r="R127" s="67">
        <f t="shared" si="46"/>
        <v>0</v>
      </c>
    </row>
    <row r="128" spans="1:18" ht="47.25">
      <c r="A128" s="30" t="s">
        <v>193</v>
      </c>
      <c r="B128" s="31">
        <v>901</v>
      </c>
      <c r="C128" s="32">
        <v>9</v>
      </c>
      <c r="D128" s="32">
        <v>9</v>
      </c>
      <c r="E128" s="23" t="s">
        <v>194</v>
      </c>
      <c r="F128" s="29"/>
      <c r="G128" s="24">
        <f>SUM(G129:G134)</f>
        <v>14827200</v>
      </c>
      <c r="H128" s="24">
        <f t="shared" ref="H128:I128" si="77">SUM(H129:H134)</f>
        <v>14253500</v>
      </c>
      <c r="I128" s="24">
        <f t="shared" si="77"/>
        <v>13927455.57</v>
      </c>
      <c r="J128" s="26">
        <f t="shared" si="50"/>
        <v>97.7</v>
      </c>
      <c r="K128" s="2">
        <f t="shared" ref="K128:M128" si="78">SUM(K129:K134)</f>
        <v>14827.2</v>
      </c>
      <c r="L128" s="2">
        <f t="shared" ref="L128" si="79">SUM(L129:L134)</f>
        <v>14253.5</v>
      </c>
      <c r="M128" s="2">
        <f t="shared" si="78"/>
        <v>14253.5</v>
      </c>
      <c r="N128" s="2">
        <f>SUM(N129:N134)</f>
        <v>13927.5</v>
      </c>
      <c r="O128" s="27">
        <f t="shared" si="52"/>
        <v>97.7</v>
      </c>
      <c r="P128" s="34">
        <v>13927.5</v>
      </c>
      <c r="Q128" s="34">
        <f t="shared" si="47"/>
        <v>0</v>
      </c>
      <c r="R128" s="67">
        <f t="shared" si="46"/>
        <v>0</v>
      </c>
    </row>
    <row r="129" spans="1:18" ht="31.5">
      <c r="A129" s="30" t="s">
        <v>187</v>
      </c>
      <c r="B129" s="31">
        <v>901</v>
      </c>
      <c r="C129" s="32">
        <v>9</v>
      </c>
      <c r="D129" s="32">
        <v>9</v>
      </c>
      <c r="E129" s="23" t="s">
        <v>194</v>
      </c>
      <c r="F129" s="29" t="s">
        <v>188</v>
      </c>
      <c r="G129" s="24">
        <v>12821500</v>
      </c>
      <c r="H129" s="24">
        <v>12365800</v>
      </c>
      <c r="I129" s="25">
        <v>12040420.9</v>
      </c>
      <c r="J129" s="26">
        <f t="shared" si="50"/>
        <v>97.4</v>
      </c>
      <c r="K129" s="28">
        <f t="shared" si="49"/>
        <v>12821.5</v>
      </c>
      <c r="L129" s="28">
        <v>12365.8</v>
      </c>
      <c r="M129" s="2">
        <f t="shared" ref="M129:N134" si="80">H129/1000</f>
        <v>12365.8</v>
      </c>
      <c r="N129" s="2">
        <f t="shared" si="80"/>
        <v>12040.4</v>
      </c>
      <c r="O129" s="27">
        <f t="shared" si="52"/>
        <v>97.4</v>
      </c>
      <c r="P129" s="34">
        <v>12040.4</v>
      </c>
      <c r="Q129" s="34">
        <f t="shared" si="47"/>
        <v>0</v>
      </c>
      <c r="R129" s="67">
        <f t="shared" si="46"/>
        <v>0</v>
      </c>
    </row>
    <row r="130" spans="1:18" ht="31.5">
      <c r="A130" s="30" t="s">
        <v>189</v>
      </c>
      <c r="B130" s="31">
        <v>901</v>
      </c>
      <c r="C130" s="32">
        <v>9</v>
      </c>
      <c r="D130" s="32">
        <v>9</v>
      </c>
      <c r="E130" s="23" t="s">
        <v>194</v>
      </c>
      <c r="F130" s="29" t="s">
        <v>190</v>
      </c>
      <c r="G130" s="24">
        <v>825000</v>
      </c>
      <c r="H130" s="24">
        <v>860800</v>
      </c>
      <c r="I130" s="25">
        <v>860800</v>
      </c>
      <c r="J130" s="26">
        <f t="shared" si="50"/>
        <v>100</v>
      </c>
      <c r="K130" s="28">
        <f t="shared" si="49"/>
        <v>825</v>
      </c>
      <c r="L130" s="28">
        <v>860.8</v>
      </c>
      <c r="M130" s="2">
        <f t="shared" si="80"/>
        <v>860.8</v>
      </c>
      <c r="N130" s="2">
        <f t="shared" si="80"/>
        <v>860.8</v>
      </c>
      <c r="O130" s="27">
        <f t="shared" si="52"/>
        <v>100</v>
      </c>
      <c r="P130" s="34">
        <v>860.8</v>
      </c>
      <c r="Q130" s="34">
        <f t="shared" si="47"/>
        <v>0</v>
      </c>
      <c r="R130" s="67">
        <f t="shared" si="46"/>
        <v>0</v>
      </c>
    </row>
    <row r="131" spans="1:18" ht="31.5">
      <c r="A131" s="30" t="s">
        <v>191</v>
      </c>
      <c r="B131" s="31">
        <v>901</v>
      </c>
      <c r="C131" s="32">
        <v>9</v>
      </c>
      <c r="D131" s="32">
        <v>9</v>
      </c>
      <c r="E131" s="23" t="s">
        <v>194</v>
      </c>
      <c r="F131" s="29" t="s">
        <v>192</v>
      </c>
      <c r="G131" s="24">
        <v>352600</v>
      </c>
      <c r="H131" s="24">
        <v>307600</v>
      </c>
      <c r="I131" s="25">
        <v>307600</v>
      </c>
      <c r="J131" s="26">
        <f t="shared" si="50"/>
        <v>100</v>
      </c>
      <c r="K131" s="28">
        <f t="shared" si="49"/>
        <v>352.6</v>
      </c>
      <c r="L131" s="28">
        <v>307.60000000000002</v>
      </c>
      <c r="M131" s="2">
        <f t="shared" si="80"/>
        <v>307.60000000000002</v>
      </c>
      <c r="N131" s="2">
        <f t="shared" si="80"/>
        <v>307.60000000000002</v>
      </c>
      <c r="O131" s="27">
        <f t="shared" si="52"/>
        <v>100</v>
      </c>
      <c r="P131" s="34">
        <v>307.60000000000002</v>
      </c>
      <c r="Q131" s="34">
        <f t="shared" si="47"/>
        <v>0</v>
      </c>
      <c r="R131" s="67">
        <f t="shared" si="46"/>
        <v>0</v>
      </c>
    </row>
    <row r="132" spans="1:18" ht="31.5">
      <c r="A132" s="30" t="s">
        <v>114</v>
      </c>
      <c r="B132" s="31">
        <v>901</v>
      </c>
      <c r="C132" s="32">
        <v>9</v>
      </c>
      <c r="D132" s="32">
        <v>9</v>
      </c>
      <c r="E132" s="23" t="s">
        <v>194</v>
      </c>
      <c r="F132" s="29" t="s">
        <v>115</v>
      </c>
      <c r="G132" s="24">
        <v>817400</v>
      </c>
      <c r="H132" s="24">
        <v>716900</v>
      </c>
      <c r="I132" s="25">
        <v>716867.1</v>
      </c>
      <c r="J132" s="26">
        <f t="shared" si="50"/>
        <v>100</v>
      </c>
      <c r="K132" s="28">
        <f t="shared" si="49"/>
        <v>817.4</v>
      </c>
      <c r="L132" s="28">
        <v>716.9</v>
      </c>
      <c r="M132" s="2">
        <f t="shared" si="80"/>
        <v>716.9</v>
      </c>
      <c r="N132" s="2">
        <f t="shared" si="80"/>
        <v>716.9</v>
      </c>
      <c r="O132" s="27">
        <f t="shared" si="52"/>
        <v>100</v>
      </c>
      <c r="P132" s="34">
        <v>716.9</v>
      </c>
      <c r="Q132" s="34">
        <f t="shared" si="47"/>
        <v>0</v>
      </c>
      <c r="R132" s="67">
        <f t="shared" si="46"/>
        <v>0</v>
      </c>
    </row>
    <row r="133" spans="1:18">
      <c r="A133" s="30" t="s">
        <v>195</v>
      </c>
      <c r="B133" s="31">
        <v>901</v>
      </c>
      <c r="C133" s="32">
        <v>9</v>
      </c>
      <c r="D133" s="32">
        <v>9</v>
      </c>
      <c r="E133" s="23" t="s">
        <v>194</v>
      </c>
      <c r="F133" s="29" t="s">
        <v>196</v>
      </c>
      <c r="G133" s="24">
        <v>700</v>
      </c>
      <c r="H133" s="24">
        <v>700</v>
      </c>
      <c r="I133" s="25">
        <v>67.569999999999993</v>
      </c>
      <c r="J133" s="26">
        <f t="shared" si="50"/>
        <v>9.6999999999999993</v>
      </c>
      <c r="K133" s="28">
        <f t="shared" si="49"/>
        <v>0.7</v>
      </c>
      <c r="L133" s="28">
        <v>0.7</v>
      </c>
      <c r="M133" s="2">
        <f t="shared" si="80"/>
        <v>0.7</v>
      </c>
      <c r="N133" s="2">
        <f t="shared" si="80"/>
        <v>0.1</v>
      </c>
      <c r="O133" s="27">
        <f t="shared" si="52"/>
        <v>14.3</v>
      </c>
      <c r="P133" s="34">
        <v>0.1</v>
      </c>
      <c r="Q133" s="34">
        <f t="shared" si="47"/>
        <v>0</v>
      </c>
      <c r="R133" s="67">
        <f t="shared" si="46"/>
        <v>0</v>
      </c>
    </row>
    <row r="134" spans="1:18">
      <c r="A134" s="30" t="s">
        <v>197</v>
      </c>
      <c r="B134" s="31">
        <v>901</v>
      </c>
      <c r="C134" s="32">
        <v>9</v>
      </c>
      <c r="D134" s="32">
        <v>9</v>
      </c>
      <c r="E134" s="23" t="s">
        <v>194</v>
      </c>
      <c r="F134" s="29" t="s">
        <v>198</v>
      </c>
      <c r="G134" s="24">
        <v>10000</v>
      </c>
      <c r="H134" s="24">
        <v>1700</v>
      </c>
      <c r="I134" s="25">
        <v>1700</v>
      </c>
      <c r="J134" s="26">
        <f t="shared" si="50"/>
        <v>100</v>
      </c>
      <c r="K134" s="28">
        <f t="shared" si="49"/>
        <v>10</v>
      </c>
      <c r="L134" s="28">
        <v>1.7</v>
      </c>
      <c r="M134" s="2">
        <f t="shared" si="80"/>
        <v>1.7</v>
      </c>
      <c r="N134" s="2">
        <f t="shared" si="80"/>
        <v>1.7</v>
      </c>
      <c r="O134" s="27">
        <f t="shared" si="52"/>
        <v>100</v>
      </c>
      <c r="P134" s="34">
        <v>1.7</v>
      </c>
      <c r="Q134" s="34">
        <f t="shared" si="47"/>
        <v>0</v>
      </c>
      <c r="R134" s="67">
        <f t="shared" si="46"/>
        <v>0</v>
      </c>
    </row>
    <row r="135" spans="1:18" ht="63">
      <c r="A135" s="30" t="s">
        <v>199</v>
      </c>
      <c r="B135" s="31">
        <v>901</v>
      </c>
      <c r="C135" s="32">
        <v>9</v>
      </c>
      <c r="D135" s="32">
        <v>9</v>
      </c>
      <c r="E135" s="23" t="s">
        <v>200</v>
      </c>
      <c r="F135" s="29"/>
      <c r="G135" s="24">
        <f>SUM(G136:G141)</f>
        <v>14002700</v>
      </c>
      <c r="H135" s="24">
        <f t="shared" ref="H135:I135" si="81">SUM(H136:H141)</f>
        <v>14683300</v>
      </c>
      <c r="I135" s="24">
        <f t="shared" si="81"/>
        <v>14555910.98</v>
      </c>
      <c r="J135" s="26">
        <f t="shared" si="50"/>
        <v>99.1</v>
      </c>
      <c r="K135" s="2">
        <f t="shared" ref="K135:M135" si="82">SUM(K136:K141)</f>
        <v>14002.7</v>
      </c>
      <c r="L135" s="2">
        <f t="shared" ref="L135" si="83">SUM(L136:L141)</f>
        <v>14683.3</v>
      </c>
      <c r="M135" s="2">
        <f t="shared" si="82"/>
        <v>14683.3</v>
      </c>
      <c r="N135" s="2">
        <f>SUM(N136:N141)</f>
        <v>14555.9</v>
      </c>
      <c r="O135" s="27">
        <f t="shared" si="52"/>
        <v>99.1</v>
      </c>
      <c r="P135" s="34">
        <v>14555.9</v>
      </c>
      <c r="Q135" s="34">
        <f>N135-P135</f>
        <v>0</v>
      </c>
      <c r="R135" s="67">
        <f>G135/1000-K135</f>
        <v>0</v>
      </c>
    </row>
    <row r="136" spans="1:18" ht="31.5">
      <c r="A136" s="30" t="s">
        <v>201</v>
      </c>
      <c r="B136" s="31">
        <v>901</v>
      </c>
      <c r="C136" s="32">
        <v>9</v>
      </c>
      <c r="D136" s="32">
        <v>9</v>
      </c>
      <c r="E136" s="23" t="s">
        <v>200</v>
      </c>
      <c r="F136" s="29" t="s">
        <v>202</v>
      </c>
      <c r="G136" s="24">
        <v>9044000</v>
      </c>
      <c r="H136" s="24">
        <v>10135600</v>
      </c>
      <c r="I136" s="25">
        <v>10035001.42</v>
      </c>
      <c r="J136" s="26">
        <f t="shared" si="50"/>
        <v>99</v>
      </c>
      <c r="K136" s="28">
        <f t="shared" si="49"/>
        <v>9044</v>
      </c>
      <c r="L136" s="28">
        <v>10135.6</v>
      </c>
      <c r="M136" s="2">
        <f t="shared" ref="M136:N138" si="84">H136/1000</f>
        <v>10135.6</v>
      </c>
      <c r="N136" s="2">
        <f t="shared" si="84"/>
        <v>10035</v>
      </c>
      <c r="O136" s="27">
        <f t="shared" si="52"/>
        <v>99</v>
      </c>
      <c r="P136" s="34">
        <v>10035</v>
      </c>
      <c r="Q136" s="34">
        <f t="shared" si="47"/>
        <v>0</v>
      </c>
      <c r="R136" s="67">
        <f>G136/1000-K136</f>
        <v>0</v>
      </c>
    </row>
    <row r="137" spans="1:18" ht="31.5">
      <c r="A137" s="30" t="s">
        <v>203</v>
      </c>
      <c r="B137" s="31">
        <v>901</v>
      </c>
      <c r="C137" s="32">
        <v>9</v>
      </c>
      <c r="D137" s="32">
        <v>9</v>
      </c>
      <c r="E137" s="23" t="s">
        <v>200</v>
      </c>
      <c r="F137" s="29" t="s">
        <v>204</v>
      </c>
      <c r="G137" s="24">
        <v>420000</v>
      </c>
      <c r="H137" s="24">
        <v>353933</v>
      </c>
      <c r="I137" s="25">
        <v>353933</v>
      </c>
      <c r="J137" s="26">
        <f t="shared" si="50"/>
        <v>100</v>
      </c>
      <c r="K137" s="28">
        <f t="shared" si="49"/>
        <v>420</v>
      </c>
      <c r="L137" s="28">
        <v>353.9</v>
      </c>
      <c r="M137" s="2">
        <f t="shared" si="84"/>
        <v>353.9</v>
      </c>
      <c r="N137" s="2">
        <f t="shared" si="84"/>
        <v>353.9</v>
      </c>
      <c r="O137" s="27">
        <f t="shared" si="52"/>
        <v>100</v>
      </c>
      <c r="P137" s="34">
        <v>353.9</v>
      </c>
      <c r="Q137" s="34">
        <f t="shared" si="47"/>
        <v>0</v>
      </c>
      <c r="R137" s="67">
        <f t="shared" si="46"/>
        <v>0</v>
      </c>
    </row>
    <row r="138" spans="1:18" ht="31.5">
      <c r="A138" s="30" t="s">
        <v>191</v>
      </c>
      <c r="B138" s="31">
        <v>901</v>
      </c>
      <c r="C138" s="32">
        <v>9</v>
      </c>
      <c r="D138" s="32">
        <v>9</v>
      </c>
      <c r="E138" s="23" t="s">
        <v>200</v>
      </c>
      <c r="F138" s="29" t="s">
        <v>192</v>
      </c>
      <c r="G138" s="24">
        <v>1060000</v>
      </c>
      <c r="H138" s="24">
        <v>870000</v>
      </c>
      <c r="I138" s="25">
        <v>870000</v>
      </c>
      <c r="J138" s="26">
        <f t="shared" si="50"/>
        <v>100</v>
      </c>
      <c r="K138" s="28">
        <f t="shared" si="49"/>
        <v>1060</v>
      </c>
      <c r="L138" s="28">
        <v>870</v>
      </c>
      <c r="M138" s="2">
        <f t="shared" si="84"/>
        <v>870</v>
      </c>
      <c r="N138" s="2">
        <f t="shared" si="84"/>
        <v>870</v>
      </c>
      <c r="O138" s="27">
        <f t="shared" si="52"/>
        <v>100</v>
      </c>
      <c r="P138" s="34">
        <v>870</v>
      </c>
      <c r="Q138" s="34">
        <f t="shared" si="47"/>
        <v>0</v>
      </c>
      <c r="R138" s="67">
        <f t="shared" si="46"/>
        <v>0</v>
      </c>
    </row>
    <row r="139" spans="1:18" ht="31.5">
      <c r="A139" s="30" t="s">
        <v>114</v>
      </c>
      <c r="B139" s="31">
        <v>901</v>
      </c>
      <c r="C139" s="32">
        <v>9</v>
      </c>
      <c r="D139" s="32">
        <v>9</v>
      </c>
      <c r="E139" s="23" t="s">
        <v>200</v>
      </c>
      <c r="F139" s="29" t="s">
        <v>115</v>
      </c>
      <c r="G139" s="24">
        <v>3392900</v>
      </c>
      <c r="H139" s="24">
        <v>3237967</v>
      </c>
      <c r="I139" s="25">
        <v>3211176.56</v>
      </c>
      <c r="J139" s="26">
        <f t="shared" si="50"/>
        <v>99.2</v>
      </c>
      <c r="K139" s="28">
        <f t="shared" si="49"/>
        <v>3392.9</v>
      </c>
      <c r="L139" s="28">
        <v>3238</v>
      </c>
      <c r="M139" s="2">
        <f>H139/1000-0.1+0.1</f>
        <v>3238</v>
      </c>
      <c r="N139" s="2">
        <f>I139/1000</f>
        <v>3211.2</v>
      </c>
      <c r="O139" s="27">
        <f t="shared" si="52"/>
        <v>99.2</v>
      </c>
      <c r="P139" s="34">
        <v>3211.2</v>
      </c>
      <c r="Q139" s="34">
        <f t="shared" si="47"/>
        <v>0</v>
      </c>
      <c r="R139" s="67">
        <f t="shared" si="46"/>
        <v>0</v>
      </c>
    </row>
    <row r="140" spans="1:18">
      <c r="A140" s="30" t="s">
        <v>195</v>
      </c>
      <c r="B140" s="31">
        <v>901</v>
      </c>
      <c r="C140" s="32">
        <v>9</v>
      </c>
      <c r="D140" s="32">
        <v>9</v>
      </c>
      <c r="E140" s="23" t="s">
        <v>200</v>
      </c>
      <c r="F140" s="29" t="s">
        <v>196</v>
      </c>
      <c r="G140" s="24">
        <v>57200</v>
      </c>
      <c r="H140" s="24">
        <v>43989</v>
      </c>
      <c r="I140" s="25">
        <v>43989</v>
      </c>
      <c r="J140" s="26">
        <f t="shared" si="50"/>
        <v>100</v>
      </c>
      <c r="K140" s="28">
        <f t="shared" si="49"/>
        <v>57.2</v>
      </c>
      <c r="L140" s="28">
        <v>44</v>
      </c>
      <c r="M140" s="2">
        <f>H140/1000</f>
        <v>44</v>
      </c>
      <c r="N140" s="2">
        <f>I140/1000</f>
        <v>44</v>
      </c>
      <c r="O140" s="27">
        <f t="shared" si="52"/>
        <v>100</v>
      </c>
      <c r="P140" s="34">
        <v>44</v>
      </c>
      <c r="Q140" s="34">
        <f t="shared" si="47"/>
        <v>0</v>
      </c>
      <c r="R140" s="67">
        <f t="shared" ref="R140:R203" si="85">G140/1000-K140</f>
        <v>0</v>
      </c>
    </row>
    <row r="141" spans="1:18">
      <c r="A141" s="30" t="s">
        <v>197</v>
      </c>
      <c r="B141" s="31">
        <v>901</v>
      </c>
      <c r="C141" s="32">
        <v>9</v>
      </c>
      <c r="D141" s="32">
        <v>9</v>
      </c>
      <c r="E141" s="23" t="s">
        <v>200</v>
      </c>
      <c r="F141" s="29" t="s">
        <v>198</v>
      </c>
      <c r="G141" s="24">
        <v>28600</v>
      </c>
      <c r="H141" s="24">
        <v>41811</v>
      </c>
      <c r="I141" s="25">
        <v>41811</v>
      </c>
      <c r="J141" s="26">
        <f t="shared" si="50"/>
        <v>100</v>
      </c>
      <c r="K141" s="28">
        <f t="shared" si="49"/>
        <v>28.6</v>
      </c>
      <c r="L141" s="28">
        <v>41.8</v>
      </c>
      <c r="M141" s="2">
        <f>H141/1000</f>
        <v>41.8</v>
      </c>
      <c r="N141" s="2">
        <f>I141/1000</f>
        <v>41.8</v>
      </c>
      <c r="O141" s="27">
        <f t="shared" si="52"/>
        <v>100</v>
      </c>
      <c r="P141" s="34">
        <v>41.8</v>
      </c>
      <c r="Q141" s="34">
        <f t="shared" ref="Q141:Q205" si="86">N141-P141</f>
        <v>0</v>
      </c>
      <c r="R141" s="67">
        <f t="shared" si="85"/>
        <v>0</v>
      </c>
    </row>
    <row r="142" spans="1:18" ht="110.25">
      <c r="A142" s="30" t="s">
        <v>205</v>
      </c>
      <c r="B142" s="31">
        <v>901</v>
      </c>
      <c r="C142" s="32">
        <v>9</v>
      </c>
      <c r="D142" s="32">
        <v>9</v>
      </c>
      <c r="E142" s="23" t="s">
        <v>206</v>
      </c>
      <c r="F142" s="29" t="s">
        <v>94</v>
      </c>
      <c r="G142" s="24">
        <v>29471700</v>
      </c>
      <c r="H142" s="24">
        <v>29941000</v>
      </c>
      <c r="I142" s="25">
        <v>29941000</v>
      </c>
      <c r="J142" s="26">
        <f t="shared" si="50"/>
        <v>100</v>
      </c>
      <c r="K142" s="2">
        <f t="shared" ref="K142:M142" si="87">K143</f>
        <v>29471.7</v>
      </c>
      <c r="L142" s="2">
        <f t="shared" si="87"/>
        <v>29941</v>
      </c>
      <c r="M142" s="2">
        <f t="shared" si="87"/>
        <v>29941</v>
      </c>
      <c r="N142" s="2">
        <f>N143</f>
        <v>29941</v>
      </c>
      <c r="O142" s="27">
        <f t="shared" si="52"/>
        <v>100</v>
      </c>
      <c r="P142" s="34">
        <v>29941</v>
      </c>
      <c r="Q142" s="34">
        <f t="shared" si="86"/>
        <v>0</v>
      </c>
      <c r="R142" s="67">
        <f t="shared" si="85"/>
        <v>0</v>
      </c>
    </row>
    <row r="143" spans="1:18" ht="47.25">
      <c r="A143" s="30" t="s">
        <v>110</v>
      </c>
      <c r="B143" s="31">
        <v>901</v>
      </c>
      <c r="C143" s="32">
        <v>9</v>
      </c>
      <c r="D143" s="32">
        <v>9</v>
      </c>
      <c r="E143" s="23" t="s">
        <v>206</v>
      </c>
      <c r="F143" s="29" t="s">
        <v>111</v>
      </c>
      <c r="G143" s="24">
        <v>29471700</v>
      </c>
      <c r="H143" s="24">
        <v>29941000</v>
      </c>
      <c r="I143" s="25">
        <v>29941000</v>
      </c>
      <c r="J143" s="26">
        <f t="shared" si="50"/>
        <v>100</v>
      </c>
      <c r="K143" s="28">
        <f t="shared" si="49"/>
        <v>29471.7</v>
      </c>
      <c r="L143" s="28">
        <v>29941</v>
      </c>
      <c r="M143" s="2">
        <f>H143/1000</f>
        <v>29941</v>
      </c>
      <c r="N143" s="2">
        <f>I143/1000</f>
        <v>29941</v>
      </c>
      <c r="O143" s="27">
        <f t="shared" si="52"/>
        <v>100</v>
      </c>
      <c r="P143" s="34">
        <v>29941</v>
      </c>
      <c r="Q143" s="34">
        <f t="shared" si="86"/>
        <v>0</v>
      </c>
      <c r="R143" s="67">
        <f t="shared" si="85"/>
        <v>0</v>
      </c>
    </row>
    <row r="144" spans="1:18" ht="94.5">
      <c r="A144" s="30" t="s">
        <v>207</v>
      </c>
      <c r="B144" s="31">
        <v>901</v>
      </c>
      <c r="C144" s="32">
        <v>9</v>
      </c>
      <c r="D144" s="32">
        <v>9</v>
      </c>
      <c r="E144" s="23" t="s">
        <v>208</v>
      </c>
      <c r="F144" s="29" t="s">
        <v>94</v>
      </c>
      <c r="G144" s="24">
        <v>12595700</v>
      </c>
      <c r="H144" s="24">
        <v>13239473.25</v>
      </c>
      <c r="I144" s="25">
        <v>13239473.25</v>
      </c>
      <c r="J144" s="26">
        <f t="shared" si="50"/>
        <v>100</v>
      </c>
      <c r="K144" s="2">
        <f t="shared" ref="K144:M144" si="88">K145</f>
        <v>12595.7</v>
      </c>
      <c r="L144" s="2">
        <f t="shared" si="88"/>
        <v>13239.5</v>
      </c>
      <c r="M144" s="2">
        <f t="shared" si="88"/>
        <v>13239.5</v>
      </c>
      <c r="N144" s="2">
        <f>N145</f>
        <v>13239.5</v>
      </c>
      <c r="O144" s="27">
        <f t="shared" si="52"/>
        <v>100</v>
      </c>
      <c r="P144" s="34">
        <v>13239.5</v>
      </c>
      <c r="Q144" s="34">
        <f t="shared" si="86"/>
        <v>0</v>
      </c>
      <c r="R144" s="67">
        <f t="shared" si="85"/>
        <v>0</v>
      </c>
    </row>
    <row r="145" spans="1:18" ht="47.25">
      <c r="A145" s="30" t="s">
        <v>110</v>
      </c>
      <c r="B145" s="31">
        <v>901</v>
      </c>
      <c r="C145" s="32">
        <v>9</v>
      </c>
      <c r="D145" s="32">
        <v>9</v>
      </c>
      <c r="E145" s="23" t="s">
        <v>208</v>
      </c>
      <c r="F145" s="29" t="s">
        <v>111</v>
      </c>
      <c r="G145" s="24">
        <v>12595700</v>
      </c>
      <c r="H145" s="24">
        <v>13239473.25</v>
      </c>
      <c r="I145" s="25">
        <v>13239473.25</v>
      </c>
      <c r="J145" s="26">
        <f t="shared" si="50"/>
        <v>100</v>
      </c>
      <c r="K145" s="28">
        <f t="shared" si="49"/>
        <v>12595.7</v>
      </c>
      <c r="L145" s="28">
        <v>13239.5</v>
      </c>
      <c r="M145" s="2">
        <f>H145/1000</f>
        <v>13239.5</v>
      </c>
      <c r="N145" s="2">
        <f>I145/1000</f>
        <v>13239.5</v>
      </c>
      <c r="O145" s="27">
        <f t="shared" si="52"/>
        <v>100</v>
      </c>
      <c r="P145" s="34">
        <v>13239.5</v>
      </c>
      <c r="Q145" s="34">
        <f t="shared" si="86"/>
        <v>0</v>
      </c>
      <c r="R145" s="67">
        <f t="shared" si="85"/>
        <v>0</v>
      </c>
    </row>
    <row r="146" spans="1:18" ht="78.75">
      <c r="A146" s="30" t="s">
        <v>209</v>
      </c>
      <c r="B146" s="31">
        <v>901</v>
      </c>
      <c r="C146" s="32">
        <v>9</v>
      </c>
      <c r="D146" s="32">
        <v>9</v>
      </c>
      <c r="E146" s="23" t="s">
        <v>210</v>
      </c>
      <c r="F146" s="29" t="s">
        <v>94</v>
      </c>
      <c r="G146" s="24">
        <v>16287800</v>
      </c>
      <c r="H146" s="24">
        <v>16287800</v>
      </c>
      <c r="I146" s="25">
        <v>16287800</v>
      </c>
      <c r="J146" s="26">
        <f t="shared" si="50"/>
        <v>100</v>
      </c>
      <c r="K146" s="2">
        <f t="shared" ref="K146:M146" si="89">K147</f>
        <v>16287.8</v>
      </c>
      <c r="L146" s="2">
        <f t="shared" si="89"/>
        <v>16287.8</v>
      </c>
      <c r="M146" s="2">
        <f t="shared" si="89"/>
        <v>16287.8</v>
      </c>
      <c r="N146" s="2">
        <f>N147</f>
        <v>16287.8</v>
      </c>
      <c r="O146" s="27">
        <f t="shared" si="52"/>
        <v>100</v>
      </c>
      <c r="P146" s="34">
        <v>16287.8</v>
      </c>
      <c r="Q146" s="34">
        <f t="shared" si="86"/>
        <v>0</v>
      </c>
      <c r="R146" s="67">
        <f t="shared" si="85"/>
        <v>0</v>
      </c>
    </row>
    <row r="147" spans="1:18" ht="47.25">
      <c r="A147" s="30" t="s">
        <v>211</v>
      </c>
      <c r="B147" s="31">
        <v>901</v>
      </c>
      <c r="C147" s="32">
        <v>9</v>
      </c>
      <c r="D147" s="32">
        <v>9</v>
      </c>
      <c r="E147" s="23" t="s">
        <v>210</v>
      </c>
      <c r="F147" s="29" t="s">
        <v>212</v>
      </c>
      <c r="G147" s="24">
        <v>16287800</v>
      </c>
      <c r="H147" s="24">
        <v>16287800</v>
      </c>
      <c r="I147" s="25">
        <v>16287800</v>
      </c>
      <c r="J147" s="26">
        <f t="shared" si="50"/>
        <v>100</v>
      </c>
      <c r="K147" s="28">
        <f t="shared" si="49"/>
        <v>16287.8</v>
      </c>
      <c r="L147" s="28">
        <v>16287.8</v>
      </c>
      <c r="M147" s="2">
        <f>H147/1000</f>
        <v>16287.8</v>
      </c>
      <c r="N147" s="2">
        <f>I147/1000</f>
        <v>16287.8</v>
      </c>
      <c r="O147" s="27">
        <f t="shared" si="52"/>
        <v>100</v>
      </c>
      <c r="P147" s="34">
        <v>16287.8</v>
      </c>
      <c r="Q147" s="34">
        <f t="shared" si="86"/>
        <v>0</v>
      </c>
      <c r="R147" s="67">
        <f t="shared" si="85"/>
        <v>0</v>
      </c>
    </row>
    <row r="148" spans="1:18" ht="141.75">
      <c r="A148" s="30" t="s">
        <v>213</v>
      </c>
      <c r="B148" s="31">
        <v>901</v>
      </c>
      <c r="C148" s="32">
        <v>9</v>
      </c>
      <c r="D148" s="32">
        <v>9</v>
      </c>
      <c r="E148" s="23" t="s">
        <v>214</v>
      </c>
      <c r="F148" s="29" t="s">
        <v>94</v>
      </c>
      <c r="G148" s="24">
        <v>24656800</v>
      </c>
      <c r="H148" s="24">
        <v>26334000</v>
      </c>
      <c r="I148" s="25">
        <v>26334000</v>
      </c>
      <c r="J148" s="26">
        <f t="shared" si="50"/>
        <v>100</v>
      </c>
      <c r="K148" s="2">
        <f t="shared" ref="K148:M148" si="90">K149</f>
        <v>24656.799999999999</v>
      </c>
      <c r="L148" s="2">
        <f t="shared" si="90"/>
        <v>26334</v>
      </c>
      <c r="M148" s="2">
        <f t="shared" si="90"/>
        <v>26334</v>
      </c>
      <c r="N148" s="2">
        <f>N149</f>
        <v>26334</v>
      </c>
      <c r="O148" s="27">
        <f t="shared" si="52"/>
        <v>100</v>
      </c>
      <c r="P148" s="34">
        <v>26334</v>
      </c>
      <c r="Q148" s="34">
        <f t="shared" si="86"/>
        <v>0</v>
      </c>
      <c r="R148" s="67">
        <f t="shared" si="85"/>
        <v>0</v>
      </c>
    </row>
    <row r="149" spans="1:18" ht="31.5">
      <c r="A149" s="30" t="s">
        <v>215</v>
      </c>
      <c r="B149" s="31">
        <v>901</v>
      </c>
      <c r="C149" s="32">
        <v>9</v>
      </c>
      <c r="D149" s="32">
        <v>9</v>
      </c>
      <c r="E149" s="23" t="s">
        <v>214</v>
      </c>
      <c r="F149" s="29" t="s">
        <v>216</v>
      </c>
      <c r="G149" s="24">
        <v>24656800</v>
      </c>
      <c r="H149" s="24">
        <v>26334000</v>
      </c>
      <c r="I149" s="25">
        <v>26334000</v>
      </c>
      <c r="J149" s="26">
        <f t="shared" ref="J149:J214" si="91">I149*100/H149</f>
        <v>100</v>
      </c>
      <c r="K149" s="28">
        <f t="shared" ref="K149:K212" si="92">G149/1000</f>
        <v>24656.799999999999</v>
      </c>
      <c r="L149" s="28">
        <v>26334</v>
      </c>
      <c r="M149" s="2">
        <f>H149/1000</f>
        <v>26334</v>
      </c>
      <c r="N149" s="2">
        <f>I149/1000</f>
        <v>26334</v>
      </c>
      <c r="O149" s="27">
        <f t="shared" ref="O149:O214" si="93">N149*100/M149</f>
        <v>100</v>
      </c>
      <c r="P149" s="34">
        <v>26334</v>
      </c>
      <c r="Q149" s="34">
        <f t="shared" si="86"/>
        <v>0</v>
      </c>
      <c r="R149" s="67">
        <f t="shared" si="85"/>
        <v>0</v>
      </c>
    </row>
    <row r="150" spans="1:18" ht="78.75">
      <c r="A150" s="30" t="s">
        <v>217</v>
      </c>
      <c r="B150" s="31">
        <v>901</v>
      </c>
      <c r="C150" s="32">
        <v>9</v>
      </c>
      <c r="D150" s="32">
        <v>9</v>
      </c>
      <c r="E150" s="23" t="s">
        <v>218</v>
      </c>
      <c r="F150" s="29" t="s">
        <v>94</v>
      </c>
      <c r="G150" s="24">
        <v>400000</v>
      </c>
      <c r="H150" s="24">
        <v>400000</v>
      </c>
      <c r="I150" s="25">
        <v>399943.04</v>
      </c>
      <c r="J150" s="26">
        <f t="shared" si="91"/>
        <v>100</v>
      </c>
      <c r="K150" s="2">
        <f t="shared" ref="K150:M150" si="94">K151</f>
        <v>400</v>
      </c>
      <c r="L150" s="2">
        <f t="shared" si="94"/>
        <v>400</v>
      </c>
      <c r="M150" s="2">
        <f t="shared" si="94"/>
        <v>400</v>
      </c>
      <c r="N150" s="2">
        <f>N151</f>
        <v>400</v>
      </c>
      <c r="O150" s="27">
        <f t="shared" si="93"/>
        <v>100</v>
      </c>
      <c r="P150" s="34">
        <v>399.9</v>
      </c>
      <c r="Q150" s="34">
        <f t="shared" si="86"/>
        <v>0.1</v>
      </c>
      <c r="R150" s="67">
        <f t="shared" si="85"/>
        <v>0</v>
      </c>
    </row>
    <row r="151" spans="1:18" ht="31.5">
      <c r="A151" s="30" t="s">
        <v>114</v>
      </c>
      <c r="B151" s="31">
        <v>901</v>
      </c>
      <c r="C151" s="32">
        <v>9</v>
      </c>
      <c r="D151" s="32">
        <v>9</v>
      </c>
      <c r="E151" s="23" t="s">
        <v>218</v>
      </c>
      <c r="F151" s="29" t="s">
        <v>115</v>
      </c>
      <c r="G151" s="24">
        <v>400000</v>
      </c>
      <c r="H151" s="24">
        <v>400000</v>
      </c>
      <c r="I151" s="25">
        <v>399943.04</v>
      </c>
      <c r="J151" s="26">
        <f t="shared" si="91"/>
        <v>100</v>
      </c>
      <c r="K151" s="28">
        <f t="shared" si="92"/>
        <v>400</v>
      </c>
      <c r="L151" s="28">
        <v>400</v>
      </c>
      <c r="M151" s="2">
        <f>H151/1000</f>
        <v>400</v>
      </c>
      <c r="N151" s="2">
        <f>I151/1000+0.1</f>
        <v>400</v>
      </c>
      <c r="O151" s="27">
        <f t="shared" si="93"/>
        <v>100</v>
      </c>
      <c r="P151" s="34">
        <v>399.9</v>
      </c>
      <c r="Q151" s="34">
        <f t="shared" si="86"/>
        <v>0.1</v>
      </c>
      <c r="R151" s="67">
        <f t="shared" si="85"/>
        <v>0</v>
      </c>
    </row>
    <row r="152" spans="1:18" ht="78.75">
      <c r="A152" s="30" t="s">
        <v>219</v>
      </c>
      <c r="B152" s="31">
        <v>901</v>
      </c>
      <c r="C152" s="32">
        <v>9</v>
      </c>
      <c r="D152" s="32">
        <v>9</v>
      </c>
      <c r="E152" s="23" t="s">
        <v>220</v>
      </c>
      <c r="F152" s="29" t="s">
        <v>94</v>
      </c>
      <c r="G152" s="24">
        <v>700000</v>
      </c>
      <c r="H152" s="24">
        <v>700000</v>
      </c>
      <c r="I152" s="25">
        <v>700000</v>
      </c>
      <c r="J152" s="26">
        <f t="shared" si="91"/>
        <v>100</v>
      </c>
      <c r="K152" s="2">
        <f t="shared" ref="K152:M152" si="95">K153</f>
        <v>700</v>
      </c>
      <c r="L152" s="2">
        <f t="shared" si="95"/>
        <v>700</v>
      </c>
      <c r="M152" s="2">
        <f t="shared" si="95"/>
        <v>700</v>
      </c>
      <c r="N152" s="2">
        <f>N153</f>
        <v>700</v>
      </c>
      <c r="O152" s="27">
        <f t="shared" si="93"/>
        <v>100</v>
      </c>
      <c r="P152" s="34">
        <v>700</v>
      </c>
      <c r="Q152" s="34">
        <f t="shared" si="86"/>
        <v>0</v>
      </c>
      <c r="R152" s="67">
        <f t="shared" si="85"/>
        <v>0</v>
      </c>
    </row>
    <row r="153" spans="1:18" ht="31.5">
      <c r="A153" s="30" t="s">
        <v>114</v>
      </c>
      <c r="B153" s="31">
        <v>901</v>
      </c>
      <c r="C153" s="32">
        <v>9</v>
      </c>
      <c r="D153" s="32">
        <v>9</v>
      </c>
      <c r="E153" s="23" t="s">
        <v>220</v>
      </c>
      <c r="F153" s="29" t="s">
        <v>115</v>
      </c>
      <c r="G153" s="24">
        <v>700000</v>
      </c>
      <c r="H153" s="24">
        <v>700000</v>
      </c>
      <c r="I153" s="25">
        <v>700000</v>
      </c>
      <c r="J153" s="26">
        <f t="shared" si="91"/>
        <v>100</v>
      </c>
      <c r="K153" s="28">
        <f t="shared" si="92"/>
        <v>700</v>
      </c>
      <c r="L153" s="28">
        <v>700</v>
      </c>
      <c r="M153" s="2">
        <f>H153/1000</f>
        <v>700</v>
      </c>
      <c r="N153" s="2">
        <f>I153/1000</f>
        <v>700</v>
      </c>
      <c r="O153" s="27">
        <f t="shared" si="93"/>
        <v>100</v>
      </c>
      <c r="P153" s="34">
        <v>700</v>
      </c>
      <c r="Q153" s="34">
        <f t="shared" si="86"/>
        <v>0</v>
      </c>
      <c r="R153" s="67">
        <f t="shared" si="85"/>
        <v>0</v>
      </c>
    </row>
    <row r="154" spans="1:18" ht="63">
      <c r="A154" s="30" t="s">
        <v>221</v>
      </c>
      <c r="B154" s="31">
        <v>901</v>
      </c>
      <c r="C154" s="32">
        <v>9</v>
      </c>
      <c r="D154" s="32">
        <v>9</v>
      </c>
      <c r="E154" s="23" t="s">
        <v>222</v>
      </c>
      <c r="F154" s="29" t="s">
        <v>94</v>
      </c>
      <c r="G154" s="24">
        <v>10000000</v>
      </c>
      <c r="H154" s="24">
        <v>10294000</v>
      </c>
      <c r="I154" s="25">
        <v>10294000</v>
      </c>
      <c r="J154" s="26">
        <f t="shared" si="91"/>
        <v>100</v>
      </c>
      <c r="K154" s="2">
        <f t="shared" ref="K154:M154" si="96">K155</f>
        <v>10000</v>
      </c>
      <c r="L154" s="2">
        <f t="shared" si="96"/>
        <v>10294</v>
      </c>
      <c r="M154" s="2">
        <f t="shared" si="96"/>
        <v>10294</v>
      </c>
      <c r="N154" s="2">
        <f>N155</f>
        <v>10294</v>
      </c>
      <c r="O154" s="27">
        <f t="shared" si="93"/>
        <v>100</v>
      </c>
      <c r="P154" s="34">
        <v>10294</v>
      </c>
      <c r="Q154" s="34">
        <f t="shared" si="86"/>
        <v>0</v>
      </c>
      <c r="R154" s="67">
        <f t="shared" si="85"/>
        <v>0</v>
      </c>
    </row>
    <row r="155" spans="1:18" ht="31.5">
      <c r="A155" s="30" t="s">
        <v>114</v>
      </c>
      <c r="B155" s="31">
        <v>901</v>
      </c>
      <c r="C155" s="32">
        <v>9</v>
      </c>
      <c r="D155" s="32">
        <v>9</v>
      </c>
      <c r="E155" s="23" t="s">
        <v>222</v>
      </c>
      <c r="F155" s="29" t="s">
        <v>115</v>
      </c>
      <c r="G155" s="24">
        <v>10000000</v>
      </c>
      <c r="H155" s="24">
        <v>10294000</v>
      </c>
      <c r="I155" s="25">
        <v>10294000</v>
      </c>
      <c r="J155" s="26">
        <f t="shared" si="91"/>
        <v>100</v>
      </c>
      <c r="K155" s="28">
        <f t="shared" si="92"/>
        <v>10000</v>
      </c>
      <c r="L155" s="28">
        <v>10294</v>
      </c>
      <c r="M155" s="2">
        <f>H155/1000</f>
        <v>10294</v>
      </c>
      <c r="N155" s="2">
        <f>I155/1000</f>
        <v>10294</v>
      </c>
      <c r="O155" s="27">
        <f t="shared" si="93"/>
        <v>100</v>
      </c>
      <c r="P155" s="34">
        <v>10294</v>
      </c>
      <c r="Q155" s="34">
        <f t="shared" si="86"/>
        <v>0</v>
      </c>
      <c r="R155" s="67">
        <f t="shared" si="85"/>
        <v>0</v>
      </c>
    </row>
    <row r="156" spans="1:18" ht="94.5">
      <c r="A156" s="30" t="s">
        <v>223</v>
      </c>
      <c r="B156" s="31">
        <v>901</v>
      </c>
      <c r="C156" s="32">
        <v>9</v>
      </c>
      <c r="D156" s="32">
        <v>9</v>
      </c>
      <c r="E156" s="23" t="s">
        <v>224</v>
      </c>
      <c r="F156" s="29" t="s">
        <v>94</v>
      </c>
      <c r="G156" s="24">
        <v>400000</v>
      </c>
      <c r="H156" s="24">
        <v>400000</v>
      </c>
      <c r="I156" s="25">
        <v>400000</v>
      </c>
      <c r="J156" s="26">
        <f t="shared" si="91"/>
        <v>100</v>
      </c>
      <c r="K156" s="2">
        <f t="shared" ref="K156:M156" si="97">K157</f>
        <v>400</v>
      </c>
      <c r="L156" s="2">
        <f t="shared" si="97"/>
        <v>400</v>
      </c>
      <c r="M156" s="2">
        <f t="shared" si="97"/>
        <v>400</v>
      </c>
      <c r="N156" s="2">
        <f>N157</f>
        <v>400</v>
      </c>
      <c r="O156" s="27">
        <f t="shared" si="93"/>
        <v>100</v>
      </c>
      <c r="P156" s="34">
        <v>400</v>
      </c>
      <c r="Q156" s="34">
        <f t="shared" si="86"/>
        <v>0</v>
      </c>
      <c r="R156" s="67">
        <f t="shared" si="85"/>
        <v>0</v>
      </c>
    </row>
    <row r="157" spans="1:18" ht="31.5">
      <c r="A157" s="30" t="s">
        <v>114</v>
      </c>
      <c r="B157" s="31">
        <v>901</v>
      </c>
      <c r="C157" s="32">
        <v>9</v>
      </c>
      <c r="D157" s="32">
        <v>9</v>
      </c>
      <c r="E157" s="23" t="s">
        <v>224</v>
      </c>
      <c r="F157" s="29" t="s">
        <v>115</v>
      </c>
      <c r="G157" s="24">
        <v>400000</v>
      </c>
      <c r="H157" s="24">
        <v>400000</v>
      </c>
      <c r="I157" s="25">
        <v>400000</v>
      </c>
      <c r="J157" s="26">
        <f t="shared" si="91"/>
        <v>100</v>
      </c>
      <c r="K157" s="28">
        <f t="shared" si="92"/>
        <v>400</v>
      </c>
      <c r="L157" s="28">
        <v>400</v>
      </c>
      <c r="M157" s="2">
        <f>H157/1000</f>
        <v>400</v>
      </c>
      <c r="N157" s="2">
        <f>I157/1000</f>
        <v>400</v>
      </c>
      <c r="O157" s="27">
        <f t="shared" si="93"/>
        <v>100</v>
      </c>
      <c r="P157" s="34">
        <v>400</v>
      </c>
      <c r="Q157" s="34">
        <f t="shared" si="86"/>
        <v>0</v>
      </c>
      <c r="R157" s="67">
        <f t="shared" si="85"/>
        <v>0</v>
      </c>
    </row>
    <row r="158" spans="1:18" ht="78.75">
      <c r="A158" s="30" t="s">
        <v>225</v>
      </c>
      <c r="B158" s="31">
        <v>901</v>
      </c>
      <c r="C158" s="32">
        <v>9</v>
      </c>
      <c r="D158" s="32">
        <v>9</v>
      </c>
      <c r="E158" s="23" t="s">
        <v>226</v>
      </c>
      <c r="F158" s="29" t="s">
        <v>94</v>
      </c>
      <c r="G158" s="24">
        <v>300000</v>
      </c>
      <c r="H158" s="24">
        <v>331155</v>
      </c>
      <c r="I158" s="25">
        <v>331155</v>
      </c>
      <c r="J158" s="26">
        <f t="shared" si="91"/>
        <v>100</v>
      </c>
      <c r="K158" s="2">
        <f t="shared" ref="K158:M158" si="98">K159</f>
        <v>300</v>
      </c>
      <c r="L158" s="2">
        <f t="shared" si="98"/>
        <v>331.1</v>
      </c>
      <c r="M158" s="2">
        <f t="shared" si="98"/>
        <v>331.1</v>
      </c>
      <c r="N158" s="2">
        <f>N159</f>
        <v>331.1</v>
      </c>
      <c r="O158" s="27">
        <f t="shared" si="93"/>
        <v>100</v>
      </c>
      <c r="P158" s="34">
        <v>331.2</v>
      </c>
      <c r="Q158" s="34">
        <f t="shared" si="86"/>
        <v>-0.1</v>
      </c>
      <c r="R158" s="67">
        <f t="shared" si="85"/>
        <v>0</v>
      </c>
    </row>
    <row r="159" spans="1:18" ht="31.5">
      <c r="A159" s="30" t="s">
        <v>114</v>
      </c>
      <c r="B159" s="31">
        <v>901</v>
      </c>
      <c r="C159" s="32">
        <v>9</v>
      </c>
      <c r="D159" s="32">
        <v>9</v>
      </c>
      <c r="E159" s="23" t="s">
        <v>226</v>
      </c>
      <c r="F159" s="29" t="s">
        <v>115</v>
      </c>
      <c r="G159" s="24">
        <v>300000</v>
      </c>
      <c r="H159" s="24">
        <v>331155</v>
      </c>
      <c r="I159" s="25">
        <v>331155</v>
      </c>
      <c r="J159" s="26">
        <f t="shared" si="91"/>
        <v>100</v>
      </c>
      <c r="K159" s="28">
        <f t="shared" si="92"/>
        <v>300</v>
      </c>
      <c r="L159" s="28">
        <v>331.1</v>
      </c>
      <c r="M159" s="2">
        <f>H159/1000-0.1</f>
        <v>331.1</v>
      </c>
      <c r="N159" s="2">
        <f>I159/1000-0.1</f>
        <v>331.1</v>
      </c>
      <c r="O159" s="27">
        <f t="shared" si="93"/>
        <v>100</v>
      </c>
      <c r="P159" s="34">
        <v>331.2</v>
      </c>
      <c r="Q159" s="34">
        <f t="shared" si="86"/>
        <v>-0.1</v>
      </c>
      <c r="R159" s="67">
        <f t="shared" si="85"/>
        <v>0</v>
      </c>
    </row>
    <row r="160" spans="1:18" ht="78.75">
      <c r="A160" s="30" t="s">
        <v>227</v>
      </c>
      <c r="B160" s="31">
        <v>901</v>
      </c>
      <c r="C160" s="32">
        <v>9</v>
      </c>
      <c r="D160" s="32">
        <v>9</v>
      </c>
      <c r="E160" s="23" t="s">
        <v>228</v>
      </c>
      <c r="F160" s="29" t="s">
        <v>94</v>
      </c>
      <c r="G160" s="24">
        <v>200000</v>
      </c>
      <c r="H160" s="24">
        <v>200000</v>
      </c>
      <c r="I160" s="25">
        <v>199995.14</v>
      </c>
      <c r="J160" s="26">
        <f t="shared" si="91"/>
        <v>100</v>
      </c>
      <c r="K160" s="2">
        <f t="shared" ref="K160:M160" si="99">K161</f>
        <v>200</v>
      </c>
      <c r="L160" s="2">
        <f t="shared" si="99"/>
        <v>200</v>
      </c>
      <c r="M160" s="2">
        <f t="shared" si="99"/>
        <v>200</v>
      </c>
      <c r="N160" s="2">
        <f>N161</f>
        <v>200</v>
      </c>
      <c r="O160" s="27">
        <f t="shared" si="93"/>
        <v>100</v>
      </c>
      <c r="P160" s="34">
        <v>200</v>
      </c>
      <c r="Q160" s="34">
        <f t="shared" si="86"/>
        <v>0</v>
      </c>
      <c r="R160" s="67">
        <f t="shared" si="85"/>
        <v>0</v>
      </c>
    </row>
    <row r="161" spans="1:18" ht="31.5">
      <c r="A161" s="30" t="s">
        <v>114</v>
      </c>
      <c r="B161" s="31">
        <v>901</v>
      </c>
      <c r="C161" s="32">
        <v>9</v>
      </c>
      <c r="D161" s="32">
        <v>9</v>
      </c>
      <c r="E161" s="23" t="s">
        <v>228</v>
      </c>
      <c r="F161" s="29" t="s">
        <v>115</v>
      </c>
      <c r="G161" s="24">
        <v>200000</v>
      </c>
      <c r="H161" s="24">
        <v>200000</v>
      </c>
      <c r="I161" s="25">
        <v>199995.14</v>
      </c>
      <c r="J161" s="26">
        <f t="shared" si="91"/>
        <v>100</v>
      </c>
      <c r="K161" s="28">
        <f t="shared" si="92"/>
        <v>200</v>
      </c>
      <c r="L161" s="28">
        <v>200</v>
      </c>
      <c r="M161" s="2">
        <f>H161/1000</f>
        <v>200</v>
      </c>
      <c r="N161" s="2">
        <f>I161/1000</f>
        <v>200</v>
      </c>
      <c r="O161" s="27">
        <f t="shared" si="93"/>
        <v>100</v>
      </c>
      <c r="P161" s="34">
        <v>200</v>
      </c>
      <c r="Q161" s="34">
        <f t="shared" si="86"/>
        <v>0</v>
      </c>
      <c r="R161" s="67">
        <f t="shared" si="85"/>
        <v>0</v>
      </c>
    </row>
    <row r="162" spans="1:18" ht="78.75">
      <c r="A162" s="30" t="s">
        <v>229</v>
      </c>
      <c r="B162" s="31">
        <v>901</v>
      </c>
      <c r="C162" s="32">
        <v>9</v>
      </c>
      <c r="D162" s="32">
        <v>9</v>
      </c>
      <c r="E162" s="23" t="s">
        <v>230</v>
      </c>
      <c r="F162" s="29" t="s">
        <v>94</v>
      </c>
      <c r="G162" s="24">
        <v>200000</v>
      </c>
      <c r="H162" s="24">
        <v>200000</v>
      </c>
      <c r="I162" s="25">
        <v>200000</v>
      </c>
      <c r="J162" s="26">
        <f t="shared" si="91"/>
        <v>100</v>
      </c>
      <c r="K162" s="2">
        <f t="shared" ref="K162:M162" si="100">K163</f>
        <v>200</v>
      </c>
      <c r="L162" s="2">
        <f t="shared" si="100"/>
        <v>200</v>
      </c>
      <c r="M162" s="2">
        <f t="shared" si="100"/>
        <v>200</v>
      </c>
      <c r="N162" s="2">
        <f>N163</f>
        <v>200</v>
      </c>
      <c r="O162" s="27">
        <f t="shared" si="93"/>
        <v>100</v>
      </c>
      <c r="P162" s="34">
        <v>200</v>
      </c>
      <c r="Q162" s="34">
        <f t="shared" si="86"/>
        <v>0</v>
      </c>
      <c r="R162" s="67">
        <f t="shared" si="85"/>
        <v>0</v>
      </c>
    </row>
    <row r="163" spans="1:18" ht="31.5">
      <c r="A163" s="30" t="s">
        <v>114</v>
      </c>
      <c r="B163" s="31">
        <v>901</v>
      </c>
      <c r="C163" s="32">
        <v>9</v>
      </c>
      <c r="D163" s="32">
        <v>9</v>
      </c>
      <c r="E163" s="23" t="s">
        <v>230</v>
      </c>
      <c r="F163" s="29" t="s">
        <v>115</v>
      </c>
      <c r="G163" s="24">
        <v>200000</v>
      </c>
      <c r="H163" s="24">
        <v>200000</v>
      </c>
      <c r="I163" s="25">
        <v>200000</v>
      </c>
      <c r="J163" s="26">
        <f t="shared" si="91"/>
        <v>100</v>
      </c>
      <c r="K163" s="28">
        <f t="shared" si="92"/>
        <v>200</v>
      </c>
      <c r="L163" s="28">
        <v>200</v>
      </c>
      <c r="M163" s="2">
        <f t="shared" ref="M163:N227" si="101">H163/1000</f>
        <v>200</v>
      </c>
      <c r="N163" s="2">
        <f t="shared" si="101"/>
        <v>200</v>
      </c>
      <c r="O163" s="27">
        <f t="shared" si="93"/>
        <v>100</v>
      </c>
      <c r="P163" s="34">
        <v>200</v>
      </c>
      <c r="Q163" s="34">
        <f t="shared" si="86"/>
        <v>0</v>
      </c>
      <c r="R163" s="67">
        <f t="shared" si="85"/>
        <v>0</v>
      </c>
    </row>
    <row r="164" spans="1:18" ht="78.75">
      <c r="A164" s="30" t="s">
        <v>231</v>
      </c>
      <c r="B164" s="31">
        <v>901</v>
      </c>
      <c r="C164" s="32">
        <v>9</v>
      </c>
      <c r="D164" s="32">
        <v>9</v>
      </c>
      <c r="E164" s="23" t="s">
        <v>232</v>
      </c>
      <c r="F164" s="29" t="s">
        <v>94</v>
      </c>
      <c r="G164" s="24">
        <v>300000</v>
      </c>
      <c r="H164" s="24">
        <v>522500</v>
      </c>
      <c r="I164" s="25">
        <v>522500</v>
      </c>
      <c r="J164" s="26">
        <f t="shared" si="91"/>
        <v>100</v>
      </c>
      <c r="K164" s="2">
        <f t="shared" ref="K164:M164" si="102">K165</f>
        <v>300</v>
      </c>
      <c r="L164" s="2">
        <f t="shared" si="102"/>
        <v>522.5</v>
      </c>
      <c r="M164" s="2">
        <f t="shared" si="102"/>
        <v>522.5</v>
      </c>
      <c r="N164" s="2">
        <f>N165</f>
        <v>522.5</v>
      </c>
      <c r="O164" s="27">
        <f t="shared" si="93"/>
        <v>100</v>
      </c>
      <c r="P164" s="34">
        <v>522.5</v>
      </c>
      <c r="Q164" s="34">
        <f t="shared" si="86"/>
        <v>0</v>
      </c>
      <c r="R164" s="67">
        <f t="shared" si="85"/>
        <v>0</v>
      </c>
    </row>
    <row r="165" spans="1:18" ht="31.5">
      <c r="A165" s="30" t="s">
        <v>114</v>
      </c>
      <c r="B165" s="31">
        <v>901</v>
      </c>
      <c r="C165" s="32">
        <v>9</v>
      </c>
      <c r="D165" s="32">
        <v>9</v>
      </c>
      <c r="E165" s="23" t="s">
        <v>232</v>
      </c>
      <c r="F165" s="29" t="s">
        <v>115</v>
      </c>
      <c r="G165" s="24">
        <v>300000</v>
      </c>
      <c r="H165" s="24">
        <v>522500</v>
      </c>
      <c r="I165" s="25">
        <v>522500</v>
      </c>
      <c r="J165" s="26">
        <f t="shared" si="91"/>
        <v>100</v>
      </c>
      <c r="K165" s="28">
        <f t="shared" si="92"/>
        <v>300</v>
      </c>
      <c r="L165" s="28">
        <v>522.5</v>
      </c>
      <c r="M165" s="2">
        <f t="shared" si="101"/>
        <v>522.5</v>
      </c>
      <c r="N165" s="2">
        <f t="shared" si="101"/>
        <v>522.5</v>
      </c>
      <c r="O165" s="27">
        <f t="shared" si="93"/>
        <v>100</v>
      </c>
      <c r="P165" s="34">
        <v>522.5</v>
      </c>
      <c r="Q165" s="34">
        <f t="shared" si="86"/>
        <v>0</v>
      </c>
      <c r="R165" s="67">
        <f t="shared" si="85"/>
        <v>0</v>
      </c>
    </row>
    <row r="166" spans="1:18" ht="94.5">
      <c r="A166" s="30" t="s">
        <v>233</v>
      </c>
      <c r="B166" s="31">
        <v>901</v>
      </c>
      <c r="C166" s="32">
        <v>9</v>
      </c>
      <c r="D166" s="32">
        <v>9</v>
      </c>
      <c r="E166" s="23" t="s">
        <v>234</v>
      </c>
      <c r="F166" s="29" t="s">
        <v>94</v>
      </c>
      <c r="G166" s="24">
        <v>11255400</v>
      </c>
      <c r="H166" s="24">
        <v>11255400</v>
      </c>
      <c r="I166" s="25">
        <v>11255400</v>
      </c>
      <c r="J166" s="26">
        <f t="shared" si="91"/>
        <v>100</v>
      </c>
      <c r="K166" s="2">
        <f t="shared" ref="K166:M166" si="103">K167</f>
        <v>11255.4</v>
      </c>
      <c r="L166" s="2">
        <f t="shared" si="103"/>
        <v>11255.4</v>
      </c>
      <c r="M166" s="2">
        <f t="shared" si="103"/>
        <v>11255.4</v>
      </c>
      <c r="N166" s="2">
        <f>N167</f>
        <v>11255.4</v>
      </c>
      <c r="O166" s="27">
        <f t="shared" si="93"/>
        <v>100</v>
      </c>
      <c r="P166" s="34">
        <v>11255.4</v>
      </c>
      <c r="Q166" s="34">
        <f t="shared" si="86"/>
        <v>0</v>
      </c>
      <c r="R166" s="67">
        <f t="shared" si="85"/>
        <v>0</v>
      </c>
    </row>
    <row r="167" spans="1:18" ht="31.5">
      <c r="A167" s="30" t="s">
        <v>114</v>
      </c>
      <c r="B167" s="31">
        <v>901</v>
      </c>
      <c r="C167" s="32">
        <v>9</v>
      </c>
      <c r="D167" s="32">
        <v>9</v>
      </c>
      <c r="E167" s="23" t="s">
        <v>234</v>
      </c>
      <c r="F167" s="29" t="s">
        <v>115</v>
      </c>
      <c r="G167" s="24">
        <v>11255400</v>
      </c>
      <c r="H167" s="24">
        <v>11255400</v>
      </c>
      <c r="I167" s="25">
        <v>11255400</v>
      </c>
      <c r="J167" s="26">
        <f t="shared" si="91"/>
        <v>100</v>
      </c>
      <c r="K167" s="28">
        <f t="shared" si="92"/>
        <v>11255.4</v>
      </c>
      <c r="L167" s="28">
        <v>11255.4</v>
      </c>
      <c r="M167" s="2">
        <f t="shared" si="101"/>
        <v>11255.4</v>
      </c>
      <c r="N167" s="2">
        <f t="shared" si="101"/>
        <v>11255.4</v>
      </c>
      <c r="O167" s="27">
        <f t="shared" si="93"/>
        <v>100</v>
      </c>
      <c r="P167" s="34">
        <v>11255.4</v>
      </c>
      <c r="Q167" s="34">
        <f t="shared" si="86"/>
        <v>0</v>
      </c>
      <c r="R167" s="67">
        <f t="shared" si="85"/>
        <v>0</v>
      </c>
    </row>
    <row r="168" spans="1:18" ht="78.75">
      <c r="A168" s="30" t="s">
        <v>235</v>
      </c>
      <c r="B168" s="31">
        <v>901</v>
      </c>
      <c r="C168" s="32">
        <v>9</v>
      </c>
      <c r="D168" s="32">
        <v>9</v>
      </c>
      <c r="E168" s="23" t="s">
        <v>236</v>
      </c>
      <c r="F168" s="29" t="s">
        <v>94</v>
      </c>
      <c r="G168" s="24">
        <v>950000000</v>
      </c>
      <c r="H168" s="24">
        <v>1072511500</v>
      </c>
      <c r="I168" s="25">
        <v>1072511500</v>
      </c>
      <c r="J168" s="26">
        <f t="shared" si="91"/>
        <v>100</v>
      </c>
      <c r="K168" s="2">
        <f t="shared" ref="K168:M168" si="104">K169</f>
        <v>950000</v>
      </c>
      <c r="L168" s="2">
        <f t="shared" si="104"/>
        <v>1072511.5</v>
      </c>
      <c r="M168" s="2">
        <f t="shared" si="104"/>
        <v>1072511.5</v>
      </c>
      <c r="N168" s="2">
        <f>N169</f>
        <v>1072511.5</v>
      </c>
      <c r="O168" s="27">
        <f t="shared" si="93"/>
        <v>100</v>
      </c>
      <c r="P168" s="34">
        <v>1072511.5</v>
      </c>
      <c r="Q168" s="34">
        <f t="shared" si="86"/>
        <v>0</v>
      </c>
      <c r="R168" s="67">
        <f t="shared" si="85"/>
        <v>0</v>
      </c>
    </row>
    <row r="169" spans="1:18" ht="31.5">
      <c r="A169" s="30" t="s">
        <v>237</v>
      </c>
      <c r="B169" s="31">
        <v>901</v>
      </c>
      <c r="C169" s="32">
        <v>9</v>
      </c>
      <c r="D169" s="32">
        <v>9</v>
      </c>
      <c r="E169" s="23" t="s">
        <v>236</v>
      </c>
      <c r="F169" s="29" t="s">
        <v>238</v>
      </c>
      <c r="G169" s="24">
        <v>950000000</v>
      </c>
      <c r="H169" s="24">
        <v>1072511500</v>
      </c>
      <c r="I169" s="25">
        <v>1072511500</v>
      </c>
      <c r="J169" s="26">
        <f t="shared" si="91"/>
        <v>100</v>
      </c>
      <c r="K169" s="28">
        <f t="shared" si="92"/>
        <v>950000</v>
      </c>
      <c r="L169" s="28">
        <v>1072511.5</v>
      </c>
      <c r="M169" s="2">
        <f t="shared" si="101"/>
        <v>1072511.5</v>
      </c>
      <c r="N169" s="2">
        <f t="shared" si="101"/>
        <v>1072511.5</v>
      </c>
      <c r="O169" s="27">
        <f t="shared" si="93"/>
        <v>100</v>
      </c>
      <c r="P169" s="34">
        <v>1072511.5</v>
      </c>
      <c r="Q169" s="34">
        <f t="shared" si="86"/>
        <v>0</v>
      </c>
      <c r="R169" s="67">
        <f t="shared" si="85"/>
        <v>0</v>
      </c>
    </row>
    <row r="170" spans="1:18" ht="94.5">
      <c r="A170" s="30" t="s">
        <v>239</v>
      </c>
      <c r="B170" s="31">
        <v>901</v>
      </c>
      <c r="C170" s="32">
        <v>9</v>
      </c>
      <c r="D170" s="32">
        <v>9</v>
      </c>
      <c r="E170" s="23" t="s">
        <v>240</v>
      </c>
      <c r="F170" s="29" t="s">
        <v>94</v>
      </c>
      <c r="G170" s="24">
        <v>9402300</v>
      </c>
      <c r="H170" s="24">
        <v>10252300</v>
      </c>
      <c r="I170" s="25">
        <v>10252300</v>
      </c>
      <c r="J170" s="26">
        <f t="shared" si="91"/>
        <v>100</v>
      </c>
      <c r="K170" s="2">
        <f t="shared" ref="K170:M170" si="105">K171</f>
        <v>9402.2999999999993</v>
      </c>
      <c r="L170" s="2">
        <f t="shared" si="105"/>
        <v>10252.299999999999</v>
      </c>
      <c r="M170" s="2">
        <f t="shared" si="105"/>
        <v>10252.299999999999</v>
      </c>
      <c r="N170" s="2">
        <f>N171</f>
        <v>10252.299999999999</v>
      </c>
      <c r="O170" s="27">
        <f t="shared" si="93"/>
        <v>100</v>
      </c>
      <c r="P170" s="34">
        <v>10252.299999999999</v>
      </c>
      <c r="Q170" s="34">
        <f t="shared" si="86"/>
        <v>0</v>
      </c>
      <c r="R170" s="67">
        <f t="shared" si="85"/>
        <v>0</v>
      </c>
    </row>
    <row r="171" spans="1:18" ht="47.25">
      <c r="A171" s="30" t="s">
        <v>110</v>
      </c>
      <c r="B171" s="31">
        <v>901</v>
      </c>
      <c r="C171" s="32">
        <v>9</v>
      </c>
      <c r="D171" s="32">
        <v>9</v>
      </c>
      <c r="E171" s="23" t="s">
        <v>240</v>
      </c>
      <c r="F171" s="29" t="s">
        <v>111</v>
      </c>
      <c r="G171" s="24">
        <v>9402300</v>
      </c>
      <c r="H171" s="24">
        <v>10252300</v>
      </c>
      <c r="I171" s="25">
        <v>10252300</v>
      </c>
      <c r="J171" s="26">
        <f t="shared" si="91"/>
        <v>100</v>
      </c>
      <c r="K171" s="28">
        <f t="shared" si="92"/>
        <v>9402.2999999999993</v>
      </c>
      <c r="L171" s="28">
        <v>10252.299999999999</v>
      </c>
      <c r="M171" s="2">
        <f t="shared" si="101"/>
        <v>10252.299999999999</v>
      </c>
      <c r="N171" s="2">
        <f t="shared" si="101"/>
        <v>10252.299999999999</v>
      </c>
      <c r="O171" s="27">
        <f t="shared" si="93"/>
        <v>100</v>
      </c>
      <c r="P171" s="34">
        <v>10252.299999999999</v>
      </c>
      <c r="Q171" s="34">
        <f t="shared" si="86"/>
        <v>0</v>
      </c>
      <c r="R171" s="67">
        <f t="shared" si="85"/>
        <v>0</v>
      </c>
    </row>
    <row r="172" spans="1:18" ht="78.75">
      <c r="A172" s="30" t="s">
        <v>241</v>
      </c>
      <c r="B172" s="31">
        <v>901</v>
      </c>
      <c r="C172" s="32">
        <v>9</v>
      </c>
      <c r="D172" s="32">
        <v>9</v>
      </c>
      <c r="E172" s="23" t="s">
        <v>242</v>
      </c>
      <c r="F172" s="29" t="s">
        <v>94</v>
      </c>
      <c r="G172" s="24">
        <v>22629800</v>
      </c>
      <c r="H172" s="24">
        <v>22629800</v>
      </c>
      <c r="I172" s="25">
        <v>22629800</v>
      </c>
      <c r="J172" s="26">
        <f t="shared" si="91"/>
        <v>100</v>
      </c>
      <c r="K172" s="2">
        <f t="shared" ref="K172:M172" si="106">K173</f>
        <v>22629.8</v>
      </c>
      <c r="L172" s="2">
        <f t="shared" si="106"/>
        <v>22629.8</v>
      </c>
      <c r="M172" s="2">
        <f t="shared" si="106"/>
        <v>22629.8</v>
      </c>
      <c r="N172" s="2">
        <f>N173</f>
        <v>22629.8</v>
      </c>
      <c r="O172" s="27">
        <f t="shared" si="93"/>
        <v>100</v>
      </c>
      <c r="P172" s="34">
        <v>22629.8</v>
      </c>
      <c r="Q172" s="34">
        <f t="shared" si="86"/>
        <v>0</v>
      </c>
      <c r="R172" s="67">
        <f t="shared" si="85"/>
        <v>0</v>
      </c>
    </row>
    <row r="173" spans="1:18" ht="47.25">
      <c r="A173" s="30" t="s">
        <v>211</v>
      </c>
      <c r="B173" s="31">
        <v>901</v>
      </c>
      <c r="C173" s="32">
        <v>9</v>
      </c>
      <c r="D173" s="32">
        <v>9</v>
      </c>
      <c r="E173" s="23" t="s">
        <v>242</v>
      </c>
      <c r="F173" s="29" t="s">
        <v>212</v>
      </c>
      <c r="G173" s="24">
        <v>22629800</v>
      </c>
      <c r="H173" s="24">
        <v>22629800</v>
      </c>
      <c r="I173" s="25">
        <v>22629800</v>
      </c>
      <c r="J173" s="26">
        <f t="shared" si="91"/>
        <v>100</v>
      </c>
      <c r="K173" s="28">
        <f t="shared" si="92"/>
        <v>22629.8</v>
      </c>
      <c r="L173" s="28">
        <v>22629.8</v>
      </c>
      <c r="M173" s="2">
        <f t="shared" si="101"/>
        <v>22629.8</v>
      </c>
      <c r="N173" s="2">
        <f t="shared" si="101"/>
        <v>22629.8</v>
      </c>
      <c r="O173" s="27">
        <f t="shared" si="93"/>
        <v>100</v>
      </c>
      <c r="P173" s="34">
        <v>22629.8</v>
      </c>
      <c r="Q173" s="34">
        <f t="shared" si="86"/>
        <v>0</v>
      </c>
      <c r="R173" s="67">
        <f t="shared" si="85"/>
        <v>0</v>
      </c>
    </row>
    <row r="174" spans="1:18" ht="110.25">
      <c r="A174" s="30" t="s">
        <v>243</v>
      </c>
      <c r="B174" s="31">
        <v>901</v>
      </c>
      <c r="C174" s="32">
        <v>9</v>
      </c>
      <c r="D174" s="32">
        <v>9</v>
      </c>
      <c r="E174" s="23" t="s">
        <v>244</v>
      </c>
      <c r="F174" s="29" t="s">
        <v>94</v>
      </c>
      <c r="G174" s="24">
        <v>5000000</v>
      </c>
      <c r="H174" s="24">
        <v>5000000</v>
      </c>
      <c r="I174" s="25">
        <v>5000000</v>
      </c>
      <c r="J174" s="26">
        <f t="shared" si="91"/>
        <v>100</v>
      </c>
      <c r="K174" s="2">
        <f t="shared" ref="K174:M174" si="107">K175</f>
        <v>5000</v>
      </c>
      <c r="L174" s="2">
        <f t="shared" si="107"/>
        <v>5000</v>
      </c>
      <c r="M174" s="2">
        <f t="shared" si="107"/>
        <v>5000</v>
      </c>
      <c r="N174" s="2">
        <f>N175</f>
        <v>5000</v>
      </c>
      <c r="O174" s="27">
        <f t="shared" si="93"/>
        <v>100</v>
      </c>
      <c r="P174" s="34">
        <v>5000</v>
      </c>
      <c r="Q174" s="34">
        <f t="shared" si="86"/>
        <v>0</v>
      </c>
      <c r="R174" s="67">
        <f t="shared" si="85"/>
        <v>0</v>
      </c>
    </row>
    <row r="175" spans="1:18" ht="31.5">
      <c r="A175" s="30" t="s">
        <v>114</v>
      </c>
      <c r="B175" s="31">
        <v>901</v>
      </c>
      <c r="C175" s="32">
        <v>9</v>
      </c>
      <c r="D175" s="32">
        <v>9</v>
      </c>
      <c r="E175" s="23" t="s">
        <v>244</v>
      </c>
      <c r="F175" s="29" t="s">
        <v>115</v>
      </c>
      <c r="G175" s="24">
        <v>5000000</v>
      </c>
      <c r="H175" s="24">
        <v>5000000</v>
      </c>
      <c r="I175" s="25">
        <v>5000000</v>
      </c>
      <c r="J175" s="26">
        <f t="shared" si="91"/>
        <v>100</v>
      </c>
      <c r="K175" s="28">
        <f t="shared" si="92"/>
        <v>5000</v>
      </c>
      <c r="L175" s="28">
        <v>5000</v>
      </c>
      <c r="M175" s="2">
        <f t="shared" si="101"/>
        <v>5000</v>
      </c>
      <c r="N175" s="2">
        <f t="shared" si="101"/>
        <v>5000</v>
      </c>
      <c r="O175" s="27">
        <f t="shared" si="93"/>
        <v>100</v>
      </c>
      <c r="P175" s="34">
        <v>5000</v>
      </c>
      <c r="Q175" s="34">
        <f t="shared" si="86"/>
        <v>0</v>
      </c>
      <c r="R175" s="67">
        <f t="shared" si="85"/>
        <v>0</v>
      </c>
    </row>
    <row r="176" spans="1:18" ht="94.5">
      <c r="A176" s="30" t="s">
        <v>112</v>
      </c>
      <c r="B176" s="31">
        <v>901</v>
      </c>
      <c r="C176" s="32">
        <v>9</v>
      </c>
      <c r="D176" s="32">
        <v>9</v>
      </c>
      <c r="E176" s="23" t="s">
        <v>113</v>
      </c>
      <c r="F176" s="29"/>
      <c r="G176" s="24">
        <v>0</v>
      </c>
      <c r="H176" s="24">
        <v>2000000</v>
      </c>
      <c r="I176" s="25">
        <v>2000000</v>
      </c>
      <c r="J176" s="26">
        <f t="shared" si="91"/>
        <v>100</v>
      </c>
      <c r="K176" s="2">
        <f t="shared" ref="K176:M176" si="108">K177</f>
        <v>0</v>
      </c>
      <c r="L176" s="2">
        <f t="shared" si="108"/>
        <v>2000</v>
      </c>
      <c r="M176" s="2">
        <f t="shared" si="108"/>
        <v>2000</v>
      </c>
      <c r="N176" s="2">
        <f>N177</f>
        <v>2000</v>
      </c>
      <c r="O176" s="27">
        <f t="shared" si="93"/>
        <v>100</v>
      </c>
      <c r="P176" s="34">
        <v>2000</v>
      </c>
      <c r="Q176" s="34">
        <f t="shared" si="86"/>
        <v>0</v>
      </c>
      <c r="R176" s="67">
        <f t="shared" si="85"/>
        <v>0</v>
      </c>
    </row>
    <row r="177" spans="1:18" ht="94.5">
      <c r="A177" s="30" t="s">
        <v>245</v>
      </c>
      <c r="B177" s="31">
        <v>901</v>
      </c>
      <c r="C177" s="32">
        <v>9</v>
      </c>
      <c r="D177" s="32">
        <v>9</v>
      </c>
      <c r="E177" s="23" t="s">
        <v>113</v>
      </c>
      <c r="F177" s="29" t="s">
        <v>246</v>
      </c>
      <c r="G177" s="24">
        <v>0</v>
      </c>
      <c r="H177" s="24">
        <v>2000000</v>
      </c>
      <c r="I177" s="25">
        <v>2000000</v>
      </c>
      <c r="J177" s="26">
        <f t="shared" si="91"/>
        <v>100</v>
      </c>
      <c r="K177" s="28">
        <f t="shared" si="92"/>
        <v>0</v>
      </c>
      <c r="L177" s="28">
        <v>2000</v>
      </c>
      <c r="M177" s="2">
        <f t="shared" si="101"/>
        <v>2000</v>
      </c>
      <c r="N177" s="2">
        <f t="shared" si="101"/>
        <v>2000</v>
      </c>
      <c r="O177" s="27">
        <f t="shared" si="93"/>
        <v>100</v>
      </c>
      <c r="P177" s="34">
        <v>2000</v>
      </c>
      <c r="Q177" s="34">
        <f t="shared" si="86"/>
        <v>0</v>
      </c>
      <c r="R177" s="67">
        <f t="shared" si="85"/>
        <v>0</v>
      </c>
    </row>
    <row r="178" spans="1:18" ht="63">
      <c r="A178" s="30" t="s">
        <v>247</v>
      </c>
      <c r="B178" s="31">
        <v>901</v>
      </c>
      <c r="C178" s="32">
        <v>9</v>
      </c>
      <c r="D178" s="32">
        <v>9</v>
      </c>
      <c r="E178" s="23" t="s">
        <v>248</v>
      </c>
      <c r="F178" s="29" t="s">
        <v>94</v>
      </c>
      <c r="G178" s="24">
        <v>7000000</v>
      </c>
      <c r="H178" s="24">
        <v>7000000</v>
      </c>
      <c r="I178" s="25">
        <v>6982724.3899999997</v>
      </c>
      <c r="J178" s="26">
        <f t="shared" si="91"/>
        <v>99.8</v>
      </c>
      <c r="K178" s="2">
        <f t="shared" ref="K178:M178" si="109">SUM(K179:K180)</f>
        <v>7000</v>
      </c>
      <c r="L178" s="2">
        <f t="shared" si="109"/>
        <v>7000</v>
      </c>
      <c r="M178" s="2">
        <f t="shared" si="109"/>
        <v>7000</v>
      </c>
      <c r="N178" s="2">
        <f>SUM(N179:N180)</f>
        <v>6982.7</v>
      </c>
      <c r="O178" s="27">
        <f t="shared" si="93"/>
        <v>99.8</v>
      </c>
      <c r="P178" s="34">
        <v>6982.7</v>
      </c>
      <c r="Q178" s="34">
        <f t="shared" si="86"/>
        <v>0</v>
      </c>
      <c r="R178" s="67">
        <f t="shared" si="85"/>
        <v>0</v>
      </c>
    </row>
    <row r="179" spans="1:18" ht="31.5">
      <c r="A179" s="30" t="s">
        <v>191</v>
      </c>
      <c r="B179" s="31">
        <v>901</v>
      </c>
      <c r="C179" s="32">
        <v>9</v>
      </c>
      <c r="D179" s="32">
        <v>9</v>
      </c>
      <c r="E179" s="23" t="s">
        <v>248</v>
      </c>
      <c r="F179" s="29" t="s">
        <v>192</v>
      </c>
      <c r="G179" s="24">
        <v>1577000</v>
      </c>
      <c r="H179" s="24">
        <v>1377000</v>
      </c>
      <c r="I179" s="25">
        <v>1360702.72</v>
      </c>
      <c r="J179" s="26">
        <f t="shared" si="91"/>
        <v>98.8</v>
      </c>
      <c r="K179" s="28">
        <f t="shared" si="92"/>
        <v>1577</v>
      </c>
      <c r="L179" s="28">
        <v>1377</v>
      </c>
      <c r="M179" s="2">
        <f t="shared" si="101"/>
        <v>1377</v>
      </c>
      <c r="N179" s="2">
        <f t="shared" si="101"/>
        <v>1360.7</v>
      </c>
      <c r="O179" s="27">
        <f t="shared" si="93"/>
        <v>98.8</v>
      </c>
      <c r="P179" s="34">
        <v>1360.7</v>
      </c>
      <c r="Q179" s="34">
        <f t="shared" si="86"/>
        <v>0</v>
      </c>
      <c r="R179" s="67">
        <f t="shared" si="85"/>
        <v>0</v>
      </c>
    </row>
    <row r="180" spans="1:18">
      <c r="A180" s="30" t="s">
        <v>106</v>
      </c>
      <c r="B180" s="31">
        <v>901</v>
      </c>
      <c r="C180" s="32">
        <v>9</v>
      </c>
      <c r="D180" s="32">
        <v>9</v>
      </c>
      <c r="E180" s="23" t="s">
        <v>248</v>
      </c>
      <c r="F180" s="29" t="s">
        <v>107</v>
      </c>
      <c r="G180" s="24">
        <v>5423000</v>
      </c>
      <c r="H180" s="24">
        <v>5623000</v>
      </c>
      <c r="I180" s="25">
        <v>5622021.6699999999</v>
      </c>
      <c r="J180" s="26">
        <f t="shared" si="91"/>
        <v>100</v>
      </c>
      <c r="K180" s="28">
        <f t="shared" si="92"/>
        <v>5423</v>
      </c>
      <c r="L180" s="28">
        <v>5623</v>
      </c>
      <c r="M180" s="2">
        <f t="shared" si="101"/>
        <v>5623</v>
      </c>
      <c r="N180" s="2">
        <f t="shared" si="101"/>
        <v>5622</v>
      </c>
      <c r="O180" s="27">
        <f t="shared" si="93"/>
        <v>100</v>
      </c>
      <c r="P180" s="34">
        <v>5622</v>
      </c>
      <c r="Q180" s="34">
        <f t="shared" si="86"/>
        <v>0</v>
      </c>
      <c r="R180" s="67">
        <f t="shared" si="85"/>
        <v>0</v>
      </c>
    </row>
    <row r="181" spans="1:18" ht="78.75">
      <c r="A181" s="30" t="s">
        <v>249</v>
      </c>
      <c r="B181" s="31">
        <v>901</v>
      </c>
      <c r="C181" s="32">
        <v>9</v>
      </c>
      <c r="D181" s="32">
        <v>9</v>
      </c>
      <c r="E181" s="23" t="s">
        <v>250</v>
      </c>
      <c r="F181" s="29" t="s">
        <v>94</v>
      </c>
      <c r="G181" s="24">
        <v>2000000</v>
      </c>
      <c r="H181" s="24">
        <v>3818226.75</v>
      </c>
      <c r="I181" s="25">
        <v>2163326.75</v>
      </c>
      <c r="J181" s="26">
        <f t="shared" si="91"/>
        <v>56.7</v>
      </c>
      <c r="K181" s="2">
        <f t="shared" ref="K181:M181" si="110">K182</f>
        <v>2000</v>
      </c>
      <c r="L181" s="2">
        <f t="shared" si="110"/>
        <v>3818.2</v>
      </c>
      <c r="M181" s="2">
        <f t="shared" si="110"/>
        <v>3818.2</v>
      </c>
      <c r="N181" s="2">
        <f>N182</f>
        <v>2163.3000000000002</v>
      </c>
      <c r="O181" s="27">
        <f t="shared" si="93"/>
        <v>56.7</v>
      </c>
      <c r="P181" s="34">
        <v>2163.3000000000002</v>
      </c>
      <c r="Q181" s="34">
        <f t="shared" si="86"/>
        <v>0</v>
      </c>
      <c r="R181" s="67">
        <f t="shared" si="85"/>
        <v>0</v>
      </c>
    </row>
    <row r="182" spans="1:18" ht="31.5">
      <c r="A182" s="30" t="s">
        <v>114</v>
      </c>
      <c r="B182" s="31">
        <v>901</v>
      </c>
      <c r="C182" s="32">
        <v>9</v>
      </c>
      <c r="D182" s="32">
        <v>9</v>
      </c>
      <c r="E182" s="23" t="s">
        <v>250</v>
      </c>
      <c r="F182" s="29" t="s">
        <v>115</v>
      </c>
      <c r="G182" s="24">
        <v>2000000</v>
      </c>
      <c r="H182" s="24">
        <v>3818226.75</v>
      </c>
      <c r="I182" s="25">
        <v>2163326.75</v>
      </c>
      <c r="J182" s="26">
        <f t="shared" si="91"/>
        <v>56.7</v>
      </c>
      <c r="K182" s="28">
        <f t="shared" si="92"/>
        <v>2000</v>
      </c>
      <c r="L182" s="28">
        <v>3818.2</v>
      </c>
      <c r="M182" s="2">
        <f t="shared" si="101"/>
        <v>3818.2</v>
      </c>
      <c r="N182" s="2">
        <f t="shared" si="101"/>
        <v>2163.3000000000002</v>
      </c>
      <c r="O182" s="27">
        <f t="shared" si="93"/>
        <v>56.7</v>
      </c>
      <c r="P182" s="34">
        <v>2163.3000000000002</v>
      </c>
      <c r="Q182" s="34">
        <f t="shared" si="86"/>
        <v>0</v>
      </c>
      <c r="R182" s="67">
        <f t="shared" si="85"/>
        <v>0</v>
      </c>
    </row>
    <row r="183" spans="1:18" ht="78.75">
      <c r="A183" s="30" t="s">
        <v>251</v>
      </c>
      <c r="B183" s="31">
        <v>901</v>
      </c>
      <c r="C183" s="32">
        <v>9</v>
      </c>
      <c r="D183" s="32">
        <v>9</v>
      </c>
      <c r="E183" s="23" t="s">
        <v>252</v>
      </c>
      <c r="F183" s="29" t="s">
        <v>94</v>
      </c>
      <c r="G183" s="24">
        <v>0</v>
      </c>
      <c r="H183" s="24">
        <v>2077834.35</v>
      </c>
      <c r="I183" s="25">
        <v>2077834.35</v>
      </c>
      <c r="J183" s="26">
        <f t="shared" si="91"/>
        <v>100</v>
      </c>
      <c r="K183" s="2">
        <f t="shared" ref="K183:M183" si="111">K184</f>
        <v>0</v>
      </c>
      <c r="L183" s="2">
        <f t="shared" si="111"/>
        <v>2077.8000000000002</v>
      </c>
      <c r="M183" s="2">
        <f t="shared" si="111"/>
        <v>2077.8000000000002</v>
      </c>
      <c r="N183" s="2">
        <f>N184</f>
        <v>2077.8000000000002</v>
      </c>
      <c r="O183" s="27">
        <f t="shared" si="93"/>
        <v>100</v>
      </c>
      <c r="P183" s="34">
        <v>2077.8000000000002</v>
      </c>
      <c r="Q183" s="34">
        <f t="shared" si="86"/>
        <v>0</v>
      </c>
      <c r="R183" s="67">
        <f t="shared" si="85"/>
        <v>0</v>
      </c>
    </row>
    <row r="184" spans="1:18" ht="31.5">
      <c r="A184" s="30" t="s">
        <v>114</v>
      </c>
      <c r="B184" s="31">
        <v>901</v>
      </c>
      <c r="C184" s="32">
        <v>9</v>
      </c>
      <c r="D184" s="32">
        <v>9</v>
      </c>
      <c r="E184" s="23" t="s">
        <v>252</v>
      </c>
      <c r="F184" s="29" t="s">
        <v>115</v>
      </c>
      <c r="G184" s="24">
        <v>0</v>
      </c>
      <c r="H184" s="24">
        <v>2077834.35</v>
      </c>
      <c r="I184" s="25">
        <v>2077834.35</v>
      </c>
      <c r="J184" s="26">
        <f t="shared" si="91"/>
        <v>100</v>
      </c>
      <c r="K184" s="28">
        <f t="shared" si="92"/>
        <v>0</v>
      </c>
      <c r="L184" s="28">
        <v>2077.8000000000002</v>
      </c>
      <c r="M184" s="2">
        <f t="shared" si="101"/>
        <v>2077.8000000000002</v>
      </c>
      <c r="N184" s="2">
        <f t="shared" si="101"/>
        <v>2077.8000000000002</v>
      </c>
      <c r="O184" s="27">
        <f t="shared" si="93"/>
        <v>100</v>
      </c>
      <c r="P184" s="34">
        <v>2077.8000000000002</v>
      </c>
      <c r="Q184" s="34">
        <f t="shared" si="86"/>
        <v>0</v>
      </c>
      <c r="R184" s="67">
        <f t="shared" si="85"/>
        <v>0</v>
      </c>
    </row>
    <row r="185" spans="1:18" ht="47.25">
      <c r="A185" s="30" t="s">
        <v>253</v>
      </c>
      <c r="B185" s="31">
        <v>901</v>
      </c>
      <c r="C185" s="32">
        <v>9</v>
      </c>
      <c r="D185" s="32">
        <v>9</v>
      </c>
      <c r="E185" s="23" t="s">
        <v>254</v>
      </c>
      <c r="F185" s="29"/>
      <c r="G185" s="24">
        <v>0</v>
      </c>
      <c r="H185" s="24">
        <v>8272450</v>
      </c>
      <c r="I185" s="25">
        <v>8272450</v>
      </c>
      <c r="J185" s="26">
        <f t="shared" si="91"/>
        <v>100</v>
      </c>
      <c r="K185" s="2">
        <f t="shared" ref="K185:M185" si="112">K186</f>
        <v>0</v>
      </c>
      <c r="L185" s="2">
        <f t="shared" si="112"/>
        <v>0</v>
      </c>
      <c r="M185" s="2">
        <f t="shared" si="112"/>
        <v>8272.5</v>
      </c>
      <c r="N185" s="2">
        <f>N186</f>
        <v>8272.5</v>
      </c>
      <c r="O185" s="27">
        <f t="shared" si="93"/>
        <v>100</v>
      </c>
      <c r="P185" s="34">
        <v>8272.5</v>
      </c>
      <c r="Q185" s="34">
        <f t="shared" si="86"/>
        <v>0</v>
      </c>
      <c r="R185" s="67">
        <f t="shared" si="85"/>
        <v>0</v>
      </c>
    </row>
    <row r="186" spans="1:18" ht="31.5">
      <c r="A186" s="30" t="s">
        <v>114</v>
      </c>
      <c r="B186" s="31">
        <v>901</v>
      </c>
      <c r="C186" s="32">
        <v>9</v>
      </c>
      <c r="D186" s="32">
        <v>9</v>
      </c>
      <c r="E186" s="23" t="s">
        <v>254</v>
      </c>
      <c r="F186" s="29" t="s">
        <v>115</v>
      </c>
      <c r="G186" s="24">
        <v>0</v>
      </c>
      <c r="H186" s="24">
        <v>8272450</v>
      </c>
      <c r="I186" s="25">
        <v>8272450</v>
      </c>
      <c r="J186" s="26">
        <f t="shared" si="91"/>
        <v>100</v>
      </c>
      <c r="K186" s="28">
        <f t="shared" si="92"/>
        <v>0</v>
      </c>
      <c r="L186" s="28">
        <v>0</v>
      </c>
      <c r="M186" s="2">
        <f t="shared" si="101"/>
        <v>8272.5</v>
      </c>
      <c r="N186" s="2">
        <f t="shared" si="101"/>
        <v>8272.5</v>
      </c>
      <c r="O186" s="27">
        <f t="shared" si="93"/>
        <v>100</v>
      </c>
      <c r="P186" s="34">
        <v>8272.5</v>
      </c>
      <c r="Q186" s="34">
        <f t="shared" si="86"/>
        <v>0</v>
      </c>
      <c r="R186" s="67">
        <f t="shared" si="85"/>
        <v>0</v>
      </c>
    </row>
    <row r="187" spans="1:18" ht="63">
      <c r="A187" s="30" t="s">
        <v>157</v>
      </c>
      <c r="B187" s="31">
        <v>901</v>
      </c>
      <c r="C187" s="32">
        <v>9</v>
      </c>
      <c r="D187" s="32">
        <v>9</v>
      </c>
      <c r="E187" s="23" t="s">
        <v>158</v>
      </c>
      <c r="F187" s="29" t="s">
        <v>94</v>
      </c>
      <c r="G187" s="24">
        <v>0</v>
      </c>
      <c r="H187" s="24">
        <v>618710</v>
      </c>
      <c r="I187" s="25">
        <v>618710</v>
      </c>
      <c r="J187" s="26">
        <f t="shared" si="91"/>
        <v>100</v>
      </c>
      <c r="K187" s="2">
        <f t="shared" ref="K187:M187" si="113">K188</f>
        <v>0</v>
      </c>
      <c r="L187" s="2">
        <f t="shared" si="113"/>
        <v>618.70000000000005</v>
      </c>
      <c r="M187" s="2">
        <f t="shared" si="113"/>
        <v>618.70000000000005</v>
      </c>
      <c r="N187" s="2">
        <f>N188</f>
        <v>618.70000000000005</v>
      </c>
      <c r="O187" s="27">
        <f t="shared" si="93"/>
        <v>100</v>
      </c>
      <c r="P187" s="34">
        <v>618.70000000000005</v>
      </c>
      <c r="Q187" s="34">
        <f t="shared" si="86"/>
        <v>0</v>
      </c>
      <c r="R187" s="67">
        <f t="shared" si="85"/>
        <v>0</v>
      </c>
    </row>
    <row r="188" spans="1:18">
      <c r="A188" s="30" t="s">
        <v>175</v>
      </c>
      <c r="B188" s="31">
        <v>901</v>
      </c>
      <c r="C188" s="32">
        <v>9</v>
      </c>
      <c r="D188" s="32">
        <v>9</v>
      </c>
      <c r="E188" s="23" t="s">
        <v>158</v>
      </c>
      <c r="F188" s="29" t="s">
        <v>176</v>
      </c>
      <c r="G188" s="24">
        <v>0</v>
      </c>
      <c r="H188" s="24">
        <v>618710</v>
      </c>
      <c r="I188" s="25">
        <v>618710</v>
      </c>
      <c r="J188" s="26">
        <f t="shared" si="91"/>
        <v>100</v>
      </c>
      <c r="K188" s="28">
        <f t="shared" si="92"/>
        <v>0</v>
      </c>
      <c r="L188" s="28">
        <v>618.70000000000005</v>
      </c>
      <c r="M188" s="2">
        <f t="shared" si="101"/>
        <v>618.70000000000005</v>
      </c>
      <c r="N188" s="2">
        <f t="shared" si="101"/>
        <v>618.70000000000005</v>
      </c>
      <c r="O188" s="27">
        <f t="shared" si="93"/>
        <v>100</v>
      </c>
      <c r="P188" s="34">
        <v>618.70000000000005</v>
      </c>
      <c r="Q188" s="34">
        <f t="shared" si="86"/>
        <v>0</v>
      </c>
      <c r="R188" s="67">
        <f t="shared" si="85"/>
        <v>0</v>
      </c>
    </row>
    <row r="189" spans="1:18" ht="47.25">
      <c r="A189" s="30" t="s">
        <v>159</v>
      </c>
      <c r="B189" s="31">
        <v>901</v>
      </c>
      <c r="C189" s="32">
        <v>9</v>
      </c>
      <c r="D189" s="32">
        <v>9</v>
      </c>
      <c r="E189" s="23" t="s">
        <v>160</v>
      </c>
      <c r="F189" s="29" t="s">
        <v>94</v>
      </c>
      <c r="G189" s="24">
        <v>0</v>
      </c>
      <c r="H189" s="24">
        <v>1765600</v>
      </c>
      <c r="I189" s="25">
        <v>1765600</v>
      </c>
      <c r="J189" s="26">
        <f t="shared" si="91"/>
        <v>100</v>
      </c>
      <c r="K189" s="2">
        <f t="shared" ref="K189:M189" si="114">K190</f>
        <v>0</v>
      </c>
      <c r="L189" s="2">
        <f t="shared" si="114"/>
        <v>1765.6</v>
      </c>
      <c r="M189" s="2">
        <f t="shared" si="114"/>
        <v>1765.6</v>
      </c>
      <c r="N189" s="2">
        <f>N190</f>
        <v>1765.6</v>
      </c>
      <c r="O189" s="27">
        <f t="shared" si="93"/>
        <v>100</v>
      </c>
      <c r="P189" s="34">
        <v>1765.6</v>
      </c>
      <c r="Q189" s="34">
        <f t="shared" si="86"/>
        <v>0</v>
      </c>
      <c r="R189" s="67">
        <f t="shared" si="85"/>
        <v>0</v>
      </c>
    </row>
    <row r="190" spans="1:18">
      <c r="A190" s="30" t="s">
        <v>106</v>
      </c>
      <c r="B190" s="31">
        <v>901</v>
      </c>
      <c r="C190" s="32">
        <v>9</v>
      </c>
      <c r="D190" s="32">
        <v>9</v>
      </c>
      <c r="E190" s="23" t="s">
        <v>160</v>
      </c>
      <c r="F190" s="29" t="s">
        <v>107</v>
      </c>
      <c r="G190" s="24">
        <v>0</v>
      </c>
      <c r="H190" s="24">
        <v>1765600</v>
      </c>
      <c r="I190" s="25">
        <v>1765600</v>
      </c>
      <c r="J190" s="26">
        <f t="shared" si="91"/>
        <v>100</v>
      </c>
      <c r="K190" s="28">
        <f t="shared" si="92"/>
        <v>0</v>
      </c>
      <c r="L190" s="28">
        <v>1765.6</v>
      </c>
      <c r="M190" s="2">
        <f t="shared" si="101"/>
        <v>1765.6</v>
      </c>
      <c r="N190" s="2">
        <f t="shared" si="101"/>
        <v>1765.6</v>
      </c>
      <c r="O190" s="27">
        <f t="shared" si="93"/>
        <v>100</v>
      </c>
      <c r="P190" s="34">
        <v>1765.6</v>
      </c>
      <c r="Q190" s="34">
        <f t="shared" si="86"/>
        <v>0</v>
      </c>
      <c r="R190" s="67">
        <f t="shared" si="85"/>
        <v>0</v>
      </c>
    </row>
    <row r="191" spans="1:18" ht="78.75">
      <c r="A191" s="30" t="s">
        <v>255</v>
      </c>
      <c r="B191" s="31">
        <v>901</v>
      </c>
      <c r="C191" s="32">
        <v>9</v>
      </c>
      <c r="D191" s="32">
        <v>9</v>
      </c>
      <c r="E191" s="23" t="s">
        <v>256</v>
      </c>
      <c r="F191" s="29" t="s">
        <v>94</v>
      </c>
      <c r="G191" s="24">
        <v>0</v>
      </c>
      <c r="H191" s="24">
        <v>8000000</v>
      </c>
      <c r="I191" s="25">
        <v>8000000</v>
      </c>
      <c r="J191" s="26">
        <f t="shared" si="91"/>
        <v>100</v>
      </c>
      <c r="K191" s="2">
        <f t="shared" ref="K191:M191" si="115">K192</f>
        <v>0</v>
      </c>
      <c r="L191" s="2">
        <f t="shared" si="115"/>
        <v>8000</v>
      </c>
      <c r="M191" s="2">
        <f t="shared" si="115"/>
        <v>8000</v>
      </c>
      <c r="N191" s="2">
        <f>N192</f>
        <v>8000</v>
      </c>
      <c r="O191" s="27">
        <f t="shared" si="93"/>
        <v>100</v>
      </c>
      <c r="P191" s="34">
        <v>8000</v>
      </c>
      <c r="Q191" s="34">
        <f t="shared" si="86"/>
        <v>0</v>
      </c>
      <c r="R191" s="67">
        <f t="shared" si="85"/>
        <v>0</v>
      </c>
    </row>
    <row r="192" spans="1:18">
      <c r="A192" s="30" t="s">
        <v>257</v>
      </c>
      <c r="B192" s="31">
        <v>901</v>
      </c>
      <c r="C192" s="32">
        <v>9</v>
      </c>
      <c r="D192" s="32">
        <v>9</v>
      </c>
      <c r="E192" s="23" t="s">
        <v>256</v>
      </c>
      <c r="F192" s="29" t="s">
        <v>258</v>
      </c>
      <c r="G192" s="24">
        <v>0</v>
      </c>
      <c r="H192" s="24">
        <v>8000000</v>
      </c>
      <c r="I192" s="25">
        <v>8000000</v>
      </c>
      <c r="J192" s="26">
        <f t="shared" si="91"/>
        <v>100</v>
      </c>
      <c r="K192" s="28">
        <f t="shared" si="92"/>
        <v>0</v>
      </c>
      <c r="L192" s="28">
        <v>8000</v>
      </c>
      <c r="M192" s="2">
        <f t="shared" si="101"/>
        <v>8000</v>
      </c>
      <c r="N192" s="2">
        <f t="shared" si="101"/>
        <v>8000</v>
      </c>
      <c r="O192" s="27">
        <f t="shared" si="93"/>
        <v>100</v>
      </c>
      <c r="P192" s="34">
        <v>8000</v>
      </c>
      <c r="Q192" s="34">
        <f t="shared" si="86"/>
        <v>0</v>
      </c>
      <c r="R192" s="67">
        <f t="shared" si="85"/>
        <v>0</v>
      </c>
    </row>
    <row r="193" spans="1:18" ht="31.5">
      <c r="A193" s="30" t="s">
        <v>259</v>
      </c>
      <c r="B193" s="31">
        <v>901</v>
      </c>
      <c r="C193" s="32">
        <v>9</v>
      </c>
      <c r="D193" s="32">
        <v>9</v>
      </c>
      <c r="E193" s="23" t="s">
        <v>260</v>
      </c>
      <c r="F193" s="29" t="s">
        <v>94</v>
      </c>
      <c r="G193" s="24">
        <v>0</v>
      </c>
      <c r="H193" s="24">
        <v>69000</v>
      </c>
      <c r="I193" s="25">
        <v>69000</v>
      </c>
      <c r="J193" s="26">
        <f t="shared" si="91"/>
        <v>100</v>
      </c>
      <c r="K193" s="2">
        <f t="shared" ref="K193:M193" si="116">K194</f>
        <v>0</v>
      </c>
      <c r="L193" s="2">
        <f t="shared" si="116"/>
        <v>69</v>
      </c>
      <c r="M193" s="2">
        <f t="shared" si="116"/>
        <v>69</v>
      </c>
      <c r="N193" s="2">
        <f>N194</f>
        <v>69</v>
      </c>
      <c r="O193" s="27">
        <f t="shared" si="93"/>
        <v>100</v>
      </c>
      <c r="P193" s="34">
        <v>69</v>
      </c>
      <c r="Q193" s="34">
        <f t="shared" si="86"/>
        <v>0</v>
      </c>
      <c r="R193" s="67">
        <f t="shared" si="85"/>
        <v>0</v>
      </c>
    </row>
    <row r="194" spans="1:18" ht="94.5">
      <c r="A194" s="30" t="s">
        <v>245</v>
      </c>
      <c r="B194" s="31">
        <v>901</v>
      </c>
      <c r="C194" s="32">
        <v>9</v>
      </c>
      <c r="D194" s="32">
        <v>9</v>
      </c>
      <c r="E194" s="23" t="s">
        <v>260</v>
      </c>
      <c r="F194" s="29" t="s">
        <v>246</v>
      </c>
      <c r="G194" s="24">
        <v>0</v>
      </c>
      <c r="H194" s="24">
        <v>69000</v>
      </c>
      <c r="I194" s="25">
        <v>69000</v>
      </c>
      <c r="J194" s="26">
        <f t="shared" si="91"/>
        <v>100</v>
      </c>
      <c r="K194" s="28">
        <f t="shared" si="92"/>
        <v>0</v>
      </c>
      <c r="L194" s="28">
        <v>69</v>
      </c>
      <c r="M194" s="2">
        <f t="shared" si="101"/>
        <v>69</v>
      </c>
      <c r="N194" s="2">
        <f t="shared" si="101"/>
        <v>69</v>
      </c>
      <c r="O194" s="27">
        <f t="shared" si="93"/>
        <v>100</v>
      </c>
      <c r="P194" s="34">
        <v>69</v>
      </c>
      <c r="Q194" s="34">
        <f t="shared" si="86"/>
        <v>0</v>
      </c>
      <c r="R194" s="67">
        <f t="shared" si="85"/>
        <v>0</v>
      </c>
    </row>
    <row r="195" spans="1:18" ht="78.75">
      <c r="A195" s="30" t="s">
        <v>261</v>
      </c>
      <c r="B195" s="31">
        <v>901</v>
      </c>
      <c r="C195" s="32">
        <v>9</v>
      </c>
      <c r="D195" s="32">
        <v>9</v>
      </c>
      <c r="E195" s="23" t="s">
        <v>262</v>
      </c>
      <c r="F195" s="29" t="s">
        <v>94</v>
      </c>
      <c r="G195" s="24">
        <v>0</v>
      </c>
      <c r="H195" s="24">
        <v>7000000</v>
      </c>
      <c r="I195" s="25">
        <v>7000000</v>
      </c>
      <c r="J195" s="26">
        <f t="shared" si="91"/>
        <v>100</v>
      </c>
      <c r="K195" s="2">
        <f t="shared" ref="K195:M195" si="117">K196</f>
        <v>0</v>
      </c>
      <c r="L195" s="2">
        <f t="shared" si="117"/>
        <v>7000</v>
      </c>
      <c r="M195" s="2">
        <f t="shared" si="117"/>
        <v>7000</v>
      </c>
      <c r="N195" s="2">
        <f>N196</f>
        <v>7000</v>
      </c>
      <c r="O195" s="27">
        <f t="shared" si="93"/>
        <v>100</v>
      </c>
      <c r="P195" s="34">
        <v>7000</v>
      </c>
      <c r="Q195" s="34">
        <f t="shared" si="86"/>
        <v>0</v>
      </c>
      <c r="R195" s="67">
        <f t="shared" si="85"/>
        <v>0</v>
      </c>
    </row>
    <row r="196" spans="1:18">
      <c r="A196" s="30" t="s">
        <v>257</v>
      </c>
      <c r="B196" s="31">
        <v>901</v>
      </c>
      <c r="C196" s="32">
        <v>9</v>
      </c>
      <c r="D196" s="32">
        <v>9</v>
      </c>
      <c r="E196" s="23" t="s">
        <v>262</v>
      </c>
      <c r="F196" s="29" t="s">
        <v>258</v>
      </c>
      <c r="G196" s="24">
        <v>0</v>
      </c>
      <c r="H196" s="24">
        <v>7000000</v>
      </c>
      <c r="I196" s="25">
        <v>7000000</v>
      </c>
      <c r="J196" s="26">
        <f t="shared" si="91"/>
        <v>100</v>
      </c>
      <c r="K196" s="28">
        <f t="shared" si="92"/>
        <v>0</v>
      </c>
      <c r="L196" s="28">
        <v>7000</v>
      </c>
      <c r="M196" s="2">
        <f t="shared" si="101"/>
        <v>7000</v>
      </c>
      <c r="N196" s="2">
        <f t="shared" si="101"/>
        <v>7000</v>
      </c>
      <c r="O196" s="27">
        <f t="shared" si="93"/>
        <v>100</v>
      </c>
      <c r="P196" s="34">
        <v>7000</v>
      </c>
      <c r="Q196" s="34">
        <f t="shared" si="86"/>
        <v>0</v>
      </c>
      <c r="R196" s="67">
        <f t="shared" si="85"/>
        <v>0</v>
      </c>
    </row>
    <row r="197" spans="1:18">
      <c r="A197" s="30" t="s">
        <v>4</v>
      </c>
      <c r="B197" s="31">
        <v>902</v>
      </c>
      <c r="C197" s="32" t="s">
        <v>94</v>
      </c>
      <c r="D197" s="32" t="s">
        <v>94</v>
      </c>
      <c r="E197" s="23" t="s">
        <v>94</v>
      </c>
      <c r="F197" s="29" t="s">
        <v>94</v>
      </c>
      <c r="G197" s="24">
        <v>216743700</v>
      </c>
      <c r="H197" s="24">
        <v>308575972.00999999</v>
      </c>
      <c r="I197" s="25">
        <v>303449825.39999998</v>
      </c>
      <c r="J197" s="26">
        <f t="shared" si="91"/>
        <v>98.3</v>
      </c>
      <c r="K197" s="2">
        <f t="shared" ref="K197:M197" si="118">K198+K204+K220+K311</f>
        <v>216743.7</v>
      </c>
      <c r="L197" s="2">
        <f t="shared" si="118"/>
        <v>307170</v>
      </c>
      <c r="M197" s="2">
        <f t="shared" si="118"/>
        <v>308576</v>
      </c>
      <c r="N197" s="2">
        <f>N198+N204+N220+N311</f>
        <v>303449.8</v>
      </c>
      <c r="O197" s="27">
        <f t="shared" si="93"/>
        <v>98.3</v>
      </c>
      <c r="P197" s="34">
        <v>303449.8</v>
      </c>
      <c r="Q197" s="34">
        <f t="shared" si="86"/>
        <v>0</v>
      </c>
      <c r="R197" s="67">
        <f t="shared" si="85"/>
        <v>0</v>
      </c>
    </row>
    <row r="198" spans="1:18">
      <c r="A198" s="30" t="s">
        <v>263</v>
      </c>
      <c r="B198" s="31">
        <v>902</v>
      </c>
      <c r="C198" s="32">
        <v>1</v>
      </c>
      <c r="D198" s="32" t="s">
        <v>94</v>
      </c>
      <c r="E198" s="23" t="s">
        <v>94</v>
      </c>
      <c r="F198" s="29" t="s">
        <v>94</v>
      </c>
      <c r="G198" s="24">
        <v>420000</v>
      </c>
      <c r="H198" s="24">
        <v>420000</v>
      </c>
      <c r="I198" s="25">
        <v>409399.84</v>
      </c>
      <c r="J198" s="26">
        <f t="shared" si="91"/>
        <v>97.5</v>
      </c>
      <c r="K198" s="2">
        <f t="shared" ref="K198:M199" si="119">K199</f>
        <v>420</v>
      </c>
      <c r="L198" s="2">
        <f t="shared" si="119"/>
        <v>420</v>
      </c>
      <c r="M198" s="2">
        <f t="shared" si="119"/>
        <v>420</v>
      </c>
      <c r="N198" s="2">
        <f>N199</f>
        <v>409.4</v>
      </c>
      <c r="O198" s="27">
        <f t="shared" si="93"/>
        <v>97.5</v>
      </c>
      <c r="P198" s="34">
        <v>409.4</v>
      </c>
      <c r="Q198" s="34">
        <f t="shared" si="86"/>
        <v>0</v>
      </c>
      <c r="R198" s="67">
        <f t="shared" si="85"/>
        <v>0</v>
      </c>
    </row>
    <row r="199" spans="1:18">
      <c r="A199" s="30" t="s">
        <v>34</v>
      </c>
      <c r="B199" s="31">
        <v>902</v>
      </c>
      <c r="C199" s="32">
        <v>1</v>
      </c>
      <c r="D199" s="32">
        <v>13</v>
      </c>
      <c r="E199" s="23" t="s">
        <v>94</v>
      </c>
      <c r="F199" s="29" t="s">
        <v>94</v>
      </c>
      <c r="G199" s="24">
        <v>420000</v>
      </c>
      <c r="H199" s="24">
        <v>420000</v>
      </c>
      <c r="I199" s="25">
        <v>409399.84</v>
      </c>
      <c r="J199" s="26">
        <f t="shared" si="91"/>
        <v>97.5</v>
      </c>
      <c r="K199" s="2">
        <f t="shared" si="119"/>
        <v>420</v>
      </c>
      <c r="L199" s="2">
        <f t="shared" si="119"/>
        <v>420</v>
      </c>
      <c r="M199" s="2">
        <f t="shared" si="119"/>
        <v>420</v>
      </c>
      <c r="N199" s="2">
        <f>N200</f>
        <v>409.4</v>
      </c>
      <c r="O199" s="27">
        <f t="shared" si="93"/>
        <v>97.5</v>
      </c>
      <c r="P199" s="34">
        <v>409.4</v>
      </c>
      <c r="Q199" s="34">
        <f t="shared" si="86"/>
        <v>0</v>
      </c>
      <c r="R199" s="67">
        <f t="shared" si="85"/>
        <v>0</v>
      </c>
    </row>
    <row r="200" spans="1:18" ht="63">
      <c r="A200" s="30" t="s">
        <v>264</v>
      </c>
      <c r="B200" s="31">
        <v>902</v>
      </c>
      <c r="C200" s="32">
        <v>1</v>
      </c>
      <c r="D200" s="32">
        <v>13</v>
      </c>
      <c r="E200" s="23" t="s">
        <v>265</v>
      </c>
      <c r="F200" s="29" t="s">
        <v>94</v>
      </c>
      <c r="G200" s="24">
        <v>420000</v>
      </c>
      <c r="H200" s="24">
        <v>420000</v>
      </c>
      <c r="I200" s="25">
        <v>409399.84</v>
      </c>
      <c r="J200" s="26">
        <f t="shared" si="91"/>
        <v>97.5</v>
      </c>
      <c r="K200" s="2">
        <f t="shared" ref="K200:M200" si="120">SUM(K201:K203)</f>
        <v>420</v>
      </c>
      <c r="L200" s="2">
        <f t="shared" ref="L200" si="121">SUM(L201:L203)</f>
        <v>420</v>
      </c>
      <c r="M200" s="2">
        <f t="shared" si="120"/>
        <v>420</v>
      </c>
      <c r="N200" s="2">
        <f>SUM(N201:N203)</f>
        <v>409.4</v>
      </c>
      <c r="O200" s="27">
        <f t="shared" si="93"/>
        <v>97.5</v>
      </c>
      <c r="P200" s="34">
        <v>409.4</v>
      </c>
      <c r="Q200" s="34">
        <f t="shared" si="86"/>
        <v>0</v>
      </c>
      <c r="R200" s="67">
        <f t="shared" si="85"/>
        <v>0</v>
      </c>
    </row>
    <row r="201" spans="1:18" ht="31.5">
      <c r="A201" s="30" t="s">
        <v>189</v>
      </c>
      <c r="B201" s="31">
        <v>902</v>
      </c>
      <c r="C201" s="32">
        <v>1</v>
      </c>
      <c r="D201" s="32">
        <v>13</v>
      </c>
      <c r="E201" s="23" t="s">
        <v>265</v>
      </c>
      <c r="F201" s="29" t="s">
        <v>190</v>
      </c>
      <c r="G201" s="24">
        <v>85000</v>
      </c>
      <c r="H201" s="24">
        <v>85000</v>
      </c>
      <c r="I201" s="25">
        <v>85000</v>
      </c>
      <c r="J201" s="26">
        <f t="shared" si="91"/>
        <v>100</v>
      </c>
      <c r="K201" s="28">
        <f t="shared" si="92"/>
        <v>85</v>
      </c>
      <c r="L201" s="28">
        <v>85</v>
      </c>
      <c r="M201" s="2">
        <f t="shared" si="101"/>
        <v>85</v>
      </c>
      <c r="N201" s="2">
        <f t="shared" si="101"/>
        <v>85</v>
      </c>
      <c r="O201" s="27">
        <f t="shared" si="93"/>
        <v>100</v>
      </c>
      <c r="P201" s="34">
        <v>85</v>
      </c>
      <c r="Q201" s="34">
        <f t="shared" si="86"/>
        <v>0</v>
      </c>
      <c r="R201" s="67">
        <f t="shared" si="85"/>
        <v>0</v>
      </c>
    </row>
    <row r="202" spans="1:18" ht="31.5">
      <c r="A202" s="30" t="s">
        <v>191</v>
      </c>
      <c r="B202" s="31">
        <v>902</v>
      </c>
      <c r="C202" s="32">
        <v>1</v>
      </c>
      <c r="D202" s="32">
        <v>13</v>
      </c>
      <c r="E202" s="23" t="s">
        <v>265</v>
      </c>
      <c r="F202" s="29" t="s">
        <v>192</v>
      </c>
      <c r="G202" s="24">
        <v>31000</v>
      </c>
      <c r="H202" s="24">
        <v>31000</v>
      </c>
      <c r="I202" s="25">
        <v>30983.46</v>
      </c>
      <c r="J202" s="26">
        <f t="shared" si="91"/>
        <v>99.9</v>
      </c>
      <c r="K202" s="28">
        <f t="shared" si="92"/>
        <v>31</v>
      </c>
      <c r="L202" s="28">
        <v>31</v>
      </c>
      <c r="M202" s="2">
        <f t="shared" si="101"/>
        <v>31</v>
      </c>
      <c r="N202" s="2">
        <f t="shared" si="101"/>
        <v>31</v>
      </c>
      <c r="O202" s="27">
        <f t="shared" si="93"/>
        <v>100</v>
      </c>
      <c r="P202" s="34">
        <v>31</v>
      </c>
      <c r="Q202" s="34">
        <f t="shared" si="86"/>
        <v>0</v>
      </c>
      <c r="R202" s="67">
        <f t="shared" si="85"/>
        <v>0</v>
      </c>
    </row>
    <row r="203" spans="1:18" ht="31.5">
      <c r="A203" s="30" t="s">
        <v>114</v>
      </c>
      <c r="B203" s="31">
        <v>902</v>
      </c>
      <c r="C203" s="32">
        <v>1</v>
      </c>
      <c r="D203" s="32">
        <v>13</v>
      </c>
      <c r="E203" s="23" t="s">
        <v>265</v>
      </c>
      <c r="F203" s="29" t="s">
        <v>115</v>
      </c>
      <c r="G203" s="24">
        <v>304000</v>
      </c>
      <c r="H203" s="24">
        <v>304000</v>
      </c>
      <c r="I203" s="25">
        <v>293416.38</v>
      </c>
      <c r="J203" s="26">
        <f t="shared" si="91"/>
        <v>96.5</v>
      </c>
      <c r="K203" s="28">
        <f t="shared" si="92"/>
        <v>304</v>
      </c>
      <c r="L203" s="28">
        <v>304</v>
      </c>
      <c r="M203" s="2">
        <f t="shared" si="101"/>
        <v>304</v>
      </c>
      <c r="N203" s="2">
        <f t="shared" si="101"/>
        <v>293.39999999999998</v>
      </c>
      <c r="O203" s="27">
        <f t="shared" si="93"/>
        <v>96.5</v>
      </c>
      <c r="P203" s="34">
        <v>293.39999999999998</v>
      </c>
      <c r="Q203" s="34">
        <f t="shared" si="86"/>
        <v>0</v>
      </c>
      <c r="R203" s="67">
        <f t="shared" si="85"/>
        <v>0</v>
      </c>
    </row>
    <row r="204" spans="1:18">
      <c r="A204" s="30" t="s">
        <v>95</v>
      </c>
      <c r="B204" s="31">
        <v>902</v>
      </c>
      <c r="C204" s="32">
        <v>7</v>
      </c>
      <c r="D204" s="32" t="s">
        <v>94</v>
      </c>
      <c r="E204" s="23" t="s">
        <v>94</v>
      </c>
      <c r="F204" s="29" t="s">
        <v>94</v>
      </c>
      <c r="G204" s="24">
        <v>20958800</v>
      </c>
      <c r="H204" s="24">
        <v>23906200</v>
      </c>
      <c r="I204" s="25">
        <v>23906200</v>
      </c>
      <c r="J204" s="26">
        <f t="shared" si="91"/>
        <v>100</v>
      </c>
      <c r="K204" s="2">
        <f t="shared" ref="K204:M204" si="122">K205+K208</f>
        <v>20958.8</v>
      </c>
      <c r="L204" s="2">
        <f t="shared" si="122"/>
        <v>23906.2</v>
      </c>
      <c r="M204" s="2">
        <f t="shared" si="122"/>
        <v>23906.2</v>
      </c>
      <c r="N204" s="2">
        <f>N205+N208</f>
        <v>23906.2</v>
      </c>
      <c r="O204" s="27">
        <f t="shared" si="93"/>
        <v>100</v>
      </c>
      <c r="P204" s="34">
        <v>23906.2</v>
      </c>
      <c r="Q204" s="34">
        <f t="shared" si="86"/>
        <v>0</v>
      </c>
      <c r="R204" s="67">
        <f t="shared" ref="R204:R267" si="123">G204/1000-K204</f>
        <v>0</v>
      </c>
    </row>
    <row r="205" spans="1:18">
      <c r="A205" s="30" t="s">
        <v>56</v>
      </c>
      <c r="B205" s="31">
        <v>902</v>
      </c>
      <c r="C205" s="32">
        <v>7</v>
      </c>
      <c r="D205" s="32">
        <v>2</v>
      </c>
      <c r="E205" s="23" t="s">
        <v>94</v>
      </c>
      <c r="F205" s="29" t="s">
        <v>94</v>
      </c>
      <c r="G205" s="24">
        <v>0</v>
      </c>
      <c r="H205" s="24">
        <v>2104400</v>
      </c>
      <c r="I205" s="25">
        <v>2104400</v>
      </c>
      <c r="J205" s="26">
        <f t="shared" si="91"/>
        <v>100</v>
      </c>
      <c r="K205" s="2">
        <f t="shared" ref="K205:M206" si="124">K206</f>
        <v>0</v>
      </c>
      <c r="L205" s="2">
        <f t="shared" si="124"/>
        <v>2104.4</v>
      </c>
      <c r="M205" s="2">
        <f t="shared" si="124"/>
        <v>2104.4</v>
      </c>
      <c r="N205" s="2">
        <f>N206</f>
        <v>2104.4</v>
      </c>
      <c r="O205" s="27">
        <f t="shared" si="93"/>
        <v>100</v>
      </c>
      <c r="P205" s="34">
        <v>2104.4</v>
      </c>
      <c r="Q205" s="34">
        <f t="shared" si="86"/>
        <v>0</v>
      </c>
      <c r="R205" s="67">
        <f t="shared" si="123"/>
        <v>0</v>
      </c>
    </row>
    <row r="206" spans="1:18" ht="63">
      <c r="A206" s="30" t="s">
        <v>266</v>
      </c>
      <c r="B206" s="31">
        <v>902</v>
      </c>
      <c r="C206" s="32">
        <v>7</v>
      </c>
      <c r="D206" s="32">
        <v>2</v>
      </c>
      <c r="E206" s="23" t="s">
        <v>267</v>
      </c>
      <c r="F206" s="29" t="s">
        <v>94</v>
      </c>
      <c r="G206" s="24">
        <v>0</v>
      </c>
      <c r="H206" s="24">
        <v>2104400</v>
      </c>
      <c r="I206" s="25">
        <v>2104400</v>
      </c>
      <c r="J206" s="26">
        <f t="shared" si="91"/>
        <v>100</v>
      </c>
      <c r="K206" s="2">
        <f t="shared" si="124"/>
        <v>0</v>
      </c>
      <c r="L206" s="2">
        <f t="shared" si="124"/>
        <v>2104.4</v>
      </c>
      <c r="M206" s="2">
        <f t="shared" si="124"/>
        <v>2104.4</v>
      </c>
      <c r="N206" s="2">
        <f>N207</f>
        <v>2104.4</v>
      </c>
      <c r="O206" s="27">
        <f t="shared" si="93"/>
        <v>100</v>
      </c>
      <c r="P206" s="34">
        <v>2104.4</v>
      </c>
      <c r="Q206" s="34">
        <f t="shared" ref="Q206:Q269" si="125">N206-P206</f>
        <v>0</v>
      </c>
      <c r="R206" s="67">
        <f t="shared" si="123"/>
        <v>0</v>
      </c>
    </row>
    <row r="207" spans="1:18" ht="47.25">
      <c r="A207" s="30" t="s">
        <v>268</v>
      </c>
      <c r="B207" s="31">
        <v>902</v>
      </c>
      <c r="C207" s="32">
        <v>7</v>
      </c>
      <c r="D207" s="32">
        <v>2</v>
      </c>
      <c r="E207" s="23" t="s">
        <v>267</v>
      </c>
      <c r="F207" s="29" t="s">
        <v>269</v>
      </c>
      <c r="G207" s="24">
        <v>0</v>
      </c>
      <c r="H207" s="24">
        <v>2104400</v>
      </c>
      <c r="I207" s="25">
        <v>2104400</v>
      </c>
      <c r="J207" s="26">
        <f t="shared" si="91"/>
        <v>100</v>
      </c>
      <c r="K207" s="28">
        <f t="shared" si="92"/>
        <v>0</v>
      </c>
      <c r="L207" s="28">
        <v>2104.4</v>
      </c>
      <c r="M207" s="2">
        <f t="shared" si="101"/>
        <v>2104.4</v>
      </c>
      <c r="N207" s="2">
        <f t="shared" si="101"/>
        <v>2104.4</v>
      </c>
      <c r="O207" s="27">
        <f t="shared" si="93"/>
        <v>100</v>
      </c>
      <c r="P207" s="34">
        <v>2104.4</v>
      </c>
      <c r="Q207" s="34">
        <f t="shared" si="125"/>
        <v>0</v>
      </c>
      <c r="R207" s="67">
        <f t="shared" si="123"/>
        <v>0</v>
      </c>
    </row>
    <row r="208" spans="1:18">
      <c r="A208" s="30" t="s">
        <v>57</v>
      </c>
      <c r="B208" s="31">
        <v>902</v>
      </c>
      <c r="C208" s="32">
        <v>7</v>
      </c>
      <c r="D208" s="32">
        <v>4</v>
      </c>
      <c r="E208" s="23" t="s">
        <v>94</v>
      </c>
      <c r="F208" s="29" t="s">
        <v>94</v>
      </c>
      <c r="G208" s="24">
        <v>20958800</v>
      </c>
      <c r="H208" s="24">
        <v>21801800</v>
      </c>
      <c r="I208" s="25">
        <v>21801800</v>
      </c>
      <c r="J208" s="26">
        <f t="shared" si="91"/>
        <v>100</v>
      </c>
      <c r="K208" s="2">
        <f t="shared" ref="K208:M208" si="126">K209+K211+K213+K216+K218</f>
        <v>20958.8</v>
      </c>
      <c r="L208" s="2">
        <f t="shared" si="126"/>
        <v>21801.8</v>
      </c>
      <c r="M208" s="2">
        <f t="shared" si="126"/>
        <v>21801.8</v>
      </c>
      <c r="N208" s="2">
        <f>N209+N211+N213+N216+N218</f>
        <v>21801.8</v>
      </c>
      <c r="O208" s="27">
        <f t="shared" si="93"/>
        <v>100</v>
      </c>
      <c r="P208" s="34">
        <v>21801.8</v>
      </c>
      <c r="Q208" s="34">
        <f t="shared" si="125"/>
        <v>0</v>
      </c>
      <c r="R208" s="67">
        <f t="shared" si="123"/>
        <v>0</v>
      </c>
    </row>
    <row r="209" spans="1:18" ht="110.25">
      <c r="A209" s="30" t="s">
        <v>270</v>
      </c>
      <c r="B209" s="31">
        <v>902</v>
      </c>
      <c r="C209" s="32">
        <v>7</v>
      </c>
      <c r="D209" s="32">
        <v>4</v>
      </c>
      <c r="E209" s="23" t="s">
        <v>271</v>
      </c>
      <c r="F209" s="29" t="s">
        <v>94</v>
      </c>
      <c r="G209" s="24">
        <v>864000</v>
      </c>
      <c r="H209" s="24">
        <v>864000</v>
      </c>
      <c r="I209" s="25">
        <v>864000</v>
      </c>
      <c r="J209" s="26">
        <f t="shared" si="91"/>
        <v>100</v>
      </c>
      <c r="K209" s="2">
        <f t="shared" ref="K209:M209" si="127">K210</f>
        <v>864</v>
      </c>
      <c r="L209" s="2">
        <f t="shared" si="127"/>
        <v>864</v>
      </c>
      <c r="M209" s="2">
        <f t="shared" si="127"/>
        <v>864</v>
      </c>
      <c r="N209" s="2">
        <f>N210</f>
        <v>864</v>
      </c>
      <c r="O209" s="27">
        <f t="shared" si="93"/>
        <v>100</v>
      </c>
      <c r="P209" s="34">
        <v>864</v>
      </c>
      <c r="Q209" s="34">
        <f t="shared" si="125"/>
        <v>0</v>
      </c>
      <c r="R209" s="67">
        <f t="shared" si="123"/>
        <v>0</v>
      </c>
    </row>
    <row r="210" spans="1:18" ht="31.5">
      <c r="A210" s="30" t="s">
        <v>98</v>
      </c>
      <c r="B210" s="31">
        <v>902</v>
      </c>
      <c r="C210" s="32">
        <v>7</v>
      </c>
      <c r="D210" s="32">
        <v>4</v>
      </c>
      <c r="E210" s="23" t="s">
        <v>271</v>
      </c>
      <c r="F210" s="29" t="s">
        <v>99</v>
      </c>
      <c r="G210" s="24">
        <v>864000</v>
      </c>
      <c r="H210" s="24">
        <v>864000</v>
      </c>
      <c r="I210" s="25">
        <v>864000</v>
      </c>
      <c r="J210" s="26">
        <f t="shared" si="91"/>
        <v>100</v>
      </c>
      <c r="K210" s="28">
        <f t="shared" si="92"/>
        <v>864</v>
      </c>
      <c r="L210" s="28">
        <v>864</v>
      </c>
      <c r="M210" s="2">
        <f t="shared" si="101"/>
        <v>864</v>
      </c>
      <c r="N210" s="2">
        <f t="shared" si="101"/>
        <v>864</v>
      </c>
      <c r="O210" s="27">
        <f t="shared" si="93"/>
        <v>100</v>
      </c>
      <c r="P210" s="34">
        <v>864</v>
      </c>
      <c r="Q210" s="34">
        <f t="shared" si="125"/>
        <v>0</v>
      </c>
      <c r="R210" s="67">
        <f t="shared" si="123"/>
        <v>0</v>
      </c>
    </row>
    <row r="211" spans="1:18" ht="110.25">
      <c r="A211" s="30" t="s">
        <v>272</v>
      </c>
      <c r="B211" s="31">
        <v>902</v>
      </c>
      <c r="C211" s="32">
        <v>7</v>
      </c>
      <c r="D211" s="32">
        <v>4</v>
      </c>
      <c r="E211" s="23" t="s">
        <v>273</v>
      </c>
      <c r="F211" s="29" t="s">
        <v>94</v>
      </c>
      <c r="G211" s="24">
        <v>100000</v>
      </c>
      <c r="H211" s="24">
        <v>100000</v>
      </c>
      <c r="I211" s="25">
        <v>100000</v>
      </c>
      <c r="J211" s="26">
        <f t="shared" si="91"/>
        <v>100</v>
      </c>
      <c r="K211" s="2">
        <f t="shared" ref="K211:M211" si="128">K212</f>
        <v>100</v>
      </c>
      <c r="L211" s="2">
        <f t="shared" si="128"/>
        <v>100</v>
      </c>
      <c r="M211" s="2">
        <f t="shared" si="128"/>
        <v>100</v>
      </c>
      <c r="N211" s="2">
        <f>N212</f>
        <v>100</v>
      </c>
      <c r="O211" s="27">
        <f t="shared" si="93"/>
        <v>100</v>
      </c>
      <c r="P211" s="34">
        <v>100</v>
      </c>
      <c r="Q211" s="34">
        <f t="shared" si="125"/>
        <v>0</v>
      </c>
      <c r="R211" s="67">
        <f t="shared" si="123"/>
        <v>0</v>
      </c>
    </row>
    <row r="212" spans="1:18" ht="31.5">
      <c r="A212" s="30" t="s">
        <v>102</v>
      </c>
      <c r="B212" s="31">
        <v>902</v>
      </c>
      <c r="C212" s="32">
        <v>7</v>
      </c>
      <c r="D212" s="32">
        <v>4</v>
      </c>
      <c r="E212" s="23" t="s">
        <v>273</v>
      </c>
      <c r="F212" s="29" t="s">
        <v>103</v>
      </c>
      <c r="G212" s="24">
        <v>100000</v>
      </c>
      <c r="H212" s="24">
        <v>100000</v>
      </c>
      <c r="I212" s="25">
        <v>100000</v>
      </c>
      <c r="J212" s="26">
        <f t="shared" si="91"/>
        <v>100</v>
      </c>
      <c r="K212" s="28">
        <f t="shared" si="92"/>
        <v>100</v>
      </c>
      <c r="L212" s="28">
        <v>100</v>
      </c>
      <c r="M212" s="2">
        <f t="shared" si="101"/>
        <v>100</v>
      </c>
      <c r="N212" s="2">
        <f t="shared" si="101"/>
        <v>100</v>
      </c>
      <c r="O212" s="27">
        <f t="shared" si="93"/>
        <v>100</v>
      </c>
      <c r="P212" s="34">
        <v>100</v>
      </c>
      <c r="Q212" s="34">
        <f t="shared" si="125"/>
        <v>0</v>
      </c>
      <c r="R212" s="67">
        <f t="shared" si="123"/>
        <v>0</v>
      </c>
    </row>
    <row r="213" spans="1:18" ht="63">
      <c r="A213" s="30" t="s">
        <v>274</v>
      </c>
      <c r="B213" s="31">
        <v>902</v>
      </c>
      <c r="C213" s="32">
        <v>7</v>
      </c>
      <c r="D213" s="32">
        <v>4</v>
      </c>
      <c r="E213" s="23" t="s">
        <v>275</v>
      </c>
      <c r="F213" s="29" t="s">
        <v>94</v>
      </c>
      <c r="G213" s="24">
        <v>19454800</v>
      </c>
      <c r="H213" s="24">
        <v>19297800</v>
      </c>
      <c r="I213" s="25">
        <v>19297800</v>
      </c>
      <c r="J213" s="26">
        <f t="shared" si="91"/>
        <v>100</v>
      </c>
      <c r="K213" s="2">
        <f t="shared" ref="K213:M213" si="129">SUM(K214:K215)</f>
        <v>19454.8</v>
      </c>
      <c r="L213" s="2">
        <f t="shared" ref="L213" si="130">SUM(L214:L215)</f>
        <v>19297.8</v>
      </c>
      <c r="M213" s="2">
        <f t="shared" si="129"/>
        <v>19297.8</v>
      </c>
      <c r="N213" s="2">
        <f>SUM(N214:N215)</f>
        <v>19297.8</v>
      </c>
      <c r="O213" s="27">
        <f t="shared" si="93"/>
        <v>100</v>
      </c>
      <c r="P213" s="34">
        <v>19297.8</v>
      </c>
      <c r="Q213" s="34">
        <f t="shared" si="125"/>
        <v>0</v>
      </c>
      <c r="R213" s="67">
        <f t="shared" si="123"/>
        <v>0</v>
      </c>
    </row>
    <row r="214" spans="1:18" ht="47.25">
      <c r="A214" s="30" t="s">
        <v>110</v>
      </c>
      <c r="B214" s="31">
        <v>902</v>
      </c>
      <c r="C214" s="32">
        <v>7</v>
      </c>
      <c r="D214" s="32">
        <v>4</v>
      </c>
      <c r="E214" s="23" t="s">
        <v>275</v>
      </c>
      <c r="F214" s="29" t="s">
        <v>111</v>
      </c>
      <c r="G214" s="24">
        <v>18344300</v>
      </c>
      <c r="H214" s="24">
        <v>18187300</v>
      </c>
      <c r="I214" s="25">
        <v>18187300</v>
      </c>
      <c r="J214" s="26">
        <f t="shared" si="91"/>
        <v>100</v>
      </c>
      <c r="K214" s="28">
        <f t="shared" ref="K214:L277" si="131">G214/1000</f>
        <v>18344.3</v>
      </c>
      <c r="L214" s="28">
        <v>18187.3</v>
      </c>
      <c r="M214" s="2">
        <f t="shared" si="101"/>
        <v>18187.3</v>
      </c>
      <c r="N214" s="2">
        <f t="shared" si="101"/>
        <v>18187.3</v>
      </c>
      <c r="O214" s="27">
        <f t="shared" si="93"/>
        <v>100</v>
      </c>
      <c r="P214" s="34">
        <v>18187.3</v>
      </c>
      <c r="Q214" s="34">
        <f t="shared" si="125"/>
        <v>0</v>
      </c>
      <c r="R214" s="67">
        <f t="shared" si="123"/>
        <v>0</v>
      </c>
    </row>
    <row r="215" spans="1:18">
      <c r="A215" s="30" t="s">
        <v>106</v>
      </c>
      <c r="B215" s="31">
        <v>902</v>
      </c>
      <c r="C215" s="32">
        <v>7</v>
      </c>
      <c r="D215" s="32">
        <v>4</v>
      </c>
      <c r="E215" s="23" t="s">
        <v>275</v>
      </c>
      <c r="F215" s="29" t="s">
        <v>107</v>
      </c>
      <c r="G215" s="24">
        <v>1110500</v>
      </c>
      <c r="H215" s="24">
        <v>1110500</v>
      </c>
      <c r="I215" s="25">
        <v>1110500</v>
      </c>
      <c r="J215" s="26">
        <f t="shared" ref="J215:J278" si="132">I215*100/H215</f>
        <v>100</v>
      </c>
      <c r="K215" s="28">
        <f t="shared" si="131"/>
        <v>1110.5</v>
      </c>
      <c r="L215" s="28">
        <v>1110.5</v>
      </c>
      <c r="M215" s="2">
        <f t="shared" si="101"/>
        <v>1110.5</v>
      </c>
      <c r="N215" s="2">
        <f t="shared" si="101"/>
        <v>1110.5</v>
      </c>
      <c r="O215" s="27">
        <f t="shared" ref="O215:O278" si="133">N215*100/M215</f>
        <v>100</v>
      </c>
      <c r="P215" s="34">
        <v>1110.5</v>
      </c>
      <c r="Q215" s="34">
        <f t="shared" si="125"/>
        <v>0</v>
      </c>
      <c r="R215" s="67">
        <f t="shared" si="123"/>
        <v>0</v>
      </c>
    </row>
    <row r="216" spans="1:18" ht="63">
      <c r="A216" s="30" t="s">
        <v>276</v>
      </c>
      <c r="B216" s="31">
        <v>902</v>
      </c>
      <c r="C216" s="32">
        <v>7</v>
      </c>
      <c r="D216" s="32">
        <v>4</v>
      </c>
      <c r="E216" s="23" t="s">
        <v>277</v>
      </c>
      <c r="F216" s="29" t="s">
        <v>94</v>
      </c>
      <c r="G216" s="24">
        <v>540000</v>
      </c>
      <c r="H216" s="24">
        <v>540000</v>
      </c>
      <c r="I216" s="25">
        <v>540000</v>
      </c>
      <c r="J216" s="26">
        <f t="shared" si="132"/>
        <v>100</v>
      </c>
      <c r="K216" s="2">
        <f t="shared" ref="K216:M216" si="134">K217</f>
        <v>540</v>
      </c>
      <c r="L216" s="2">
        <f t="shared" si="134"/>
        <v>540</v>
      </c>
      <c r="M216" s="2">
        <f t="shared" si="134"/>
        <v>540</v>
      </c>
      <c r="N216" s="2">
        <f>N217</f>
        <v>540</v>
      </c>
      <c r="O216" s="27">
        <f t="shared" si="133"/>
        <v>100</v>
      </c>
      <c r="P216" s="34">
        <v>540</v>
      </c>
      <c r="Q216" s="34">
        <f t="shared" si="125"/>
        <v>0</v>
      </c>
      <c r="R216" s="67">
        <f t="shared" si="123"/>
        <v>0</v>
      </c>
    </row>
    <row r="217" spans="1:18">
      <c r="A217" s="30" t="s">
        <v>106</v>
      </c>
      <c r="B217" s="31">
        <v>902</v>
      </c>
      <c r="C217" s="32">
        <v>7</v>
      </c>
      <c r="D217" s="32">
        <v>4</v>
      </c>
      <c r="E217" s="23" t="s">
        <v>277</v>
      </c>
      <c r="F217" s="29" t="s">
        <v>107</v>
      </c>
      <c r="G217" s="24">
        <v>540000</v>
      </c>
      <c r="H217" s="24">
        <v>540000</v>
      </c>
      <c r="I217" s="25">
        <v>540000</v>
      </c>
      <c r="J217" s="26">
        <f t="shared" si="132"/>
        <v>100</v>
      </c>
      <c r="K217" s="28">
        <f t="shared" si="131"/>
        <v>540</v>
      </c>
      <c r="L217" s="28">
        <v>540</v>
      </c>
      <c r="M217" s="2">
        <f t="shared" si="101"/>
        <v>540</v>
      </c>
      <c r="N217" s="2">
        <f t="shared" si="101"/>
        <v>540</v>
      </c>
      <c r="O217" s="27">
        <f t="shared" si="133"/>
        <v>100</v>
      </c>
      <c r="P217" s="34">
        <v>540</v>
      </c>
      <c r="Q217" s="34">
        <f t="shared" si="125"/>
        <v>0</v>
      </c>
      <c r="R217" s="67">
        <f t="shared" si="123"/>
        <v>0</v>
      </c>
    </row>
    <row r="218" spans="1:18" ht="78.75">
      <c r="A218" s="30" t="s">
        <v>278</v>
      </c>
      <c r="B218" s="31">
        <v>902</v>
      </c>
      <c r="C218" s="32">
        <v>7</v>
      </c>
      <c r="D218" s="32">
        <v>4</v>
      </c>
      <c r="E218" s="23" t="s">
        <v>279</v>
      </c>
      <c r="F218" s="29" t="s">
        <v>94</v>
      </c>
      <c r="G218" s="24">
        <v>0</v>
      </c>
      <c r="H218" s="24">
        <v>1000000</v>
      </c>
      <c r="I218" s="25">
        <v>1000000</v>
      </c>
      <c r="J218" s="26">
        <f t="shared" si="132"/>
        <v>100</v>
      </c>
      <c r="K218" s="2">
        <f t="shared" ref="K218:M218" si="135">K219</f>
        <v>0</v>
      </c>
      <c r="L218" s="2">
        <f t="shared" si="135"/>
        <v>1000</v>
      </c>
      <c r="M218" s="2">
        <f t="shared" si="135"/>
        <v>1000</v>
      </c>
      <c r="N218" s="2">
        <f>N219</f>
        <v>1000</v>
      </c>
      <c r="O218" s="27">
        <f t="shared" si="133"/>
        <v>100</v>
      </c>
      <c r="P218" s="34">
        <v>1000</v>
      </c>
      <c r="Q218" s="34">
        <f t="shared" si="125"/>
        <v>0</v>
      </c>
      <c r="R218" s="67">
        <f t="shared" si="123"/>
        <v>0</v>
      </c>
    </row>
    <row r="219" spans="1:18">
      <c r="A219" s="30" t="s">
        <v>106</v>
      </c>
      <c r="B219" s="31">
        <v>902</v>
      </c>
      <c r="C219" s="32">
        <v>7</v>
      </c>
      <c r="D219" s="32">
        <v>4</v>
      </c>
      <c r="E219" s="23" t="s">
        <v>279</v>
      </c>
      <c r="F219" s="29" t="s">
        <v>107</v>
      </c>
      <c r="G219" s="24">
        <v>0</v>
      </c>
      <c r="H219" s="24">
        <v>1000000</v>
      </c>
      <c r="I219" s="25">
        <v>1000000</v>
      </c>
      <c r="J219" s="26">
        <f t="shared" si="132"/>
        <v>100</v>
      </c>
      <c r="K219" s="28">
        <f t="shared" si="131"/>
        <v>0</v>
      </c>
      <c r="L219" s="28">
        <v>1000</v>
      </c>
      <c r="M219" s="2">
        <f t="shared" si="101"/>
        <v>1000</v>
      </c>
      <c r="N219" s="2">
        <f t="shared" si="101"/>
        <v>1000</v>
      </c>
      <c r="O219" s="27">
        <f t="shared" si="133"/>
        <v>100</v>
      </c>
      <c r="P219" s="34">
        <v>1000</v>
      </c>
      <c r="Q219" s="34">
        <f t="shared" si="125"/>
        <v>0</v>
      </c>
      <c r="R219" s="67">
        <f t="shared" si="123"/>
        <v>0</v>
      </c>
    </row>
    <row r="220" spans="1:18">
      <c r="A220" s="30" t="s">
        <v>280</v>
      </c>
      <c r="B220" s="31">
        <v>902</v>
      </c>
      <c r="C220" s="32">
        <v>8</v>
      </c>
      <c r="D220" s="32" t="s">
        <v>94</v>
      </c>
      <c r="E220" s="23" t="s">
        <v>94</v>
      </c>
      <c r="F220" s="29" t="s">
        <v>94</v>
      </c>
      <c r="G220" s="24">
        <v>192346900</v>
      </c>
      <c r="H220" s="24">
        <v>280474772.00999999</v>
      </c>
      <c r="I220" s="25">
        <v>275359225.56</v>
      </c>
      <c r="J220" s="26">
        <f t="shared" si="132"/>
        <v>98.2</v>
      </c>
      <c r="K220" s="2">
        <f t="shared" ref="K220:M220" si="136">K221+K298</f>
        <v>192346.9</v>
      </c>
      <c r="L220" s="2">
        <f t="shared" si="136"/>
        <v>279068.79999999999</v>
      </c>
      <c r="M220" s="2">
        <f t="shared" si="136"/>
        <v>280474.8</v>
      </c>
      <c r="N220" s="2">
        <f>N221+N298</f>
        <v>275359.2</v>
      </c>
      <c r="O220" s="27">
        <f t="shared" si="133"/>
        <v>98.2</v>
      </c>
      <c r="P220" s="34">
        <v>275359.2</v>
      </c>
      <c r="Q220" s="34">
        <f t="shared" si="125"/>
        <v>0</v>
      </c>
      <c r="R220" s="67">
        <f t="shared" si="123"/>
        <v>0</v>
      </c>
    </row>
    <row r="221" spans="1:18">
      <c r="A221" s="30" t="s">
        <v>61</v>
      </c>
      <c r="B221" s="31">
        <v>902</v>
      </c>
      <c r="C221" s="32">
        <v>8</v>
      </c>
      <c r="D221" s="32">
        <v>1</v>
      </c>
      <c r="E221" s="23" t="s">
        <v>94</v>
      </c>
      <c r="F221" s="29" t="s">
        <v>94</v>
      </c>
      <c r="G221" s="24">
        <v>177835100</v>
      </c>
      <c r="H221" s="24">
        <v>265786972.00999999</v>
      </c>
      <c r="I221" s="25">
        <v>260884472.00999999</v>
      </c>
      <c r="J221" s="26">
        <f t="shared" si="132"/>
        <v>98.2</v>
      </c>
      <c r="K221" s="2">
        <f t="shared" ref="K221:M221" si="137">K222+K225+K228+K230+K232+K235+K239+K242+K247+K249+K251+K253+K255+K257+K260+K262+K264+K266+K268+K270+K274+K276+K280+K282+K284+K289+K291+K293+K296</f>
        <v>177835.1</v>
      </c>
      <c r="L221" s="2">
        <f t="shared" si="137"/>
        <v>264381</v>
      </c>
      <c r="M221" s="2">
        <f t="shared" si="137"/>
        <v>265787</v>
      </c>
      <c r="N221" s="2">
        <f>N222+N225+N228+N230+N232+N235+N239+N242+N247+N249+N251+N253+N255+N257+N260+N262+N264+N266+N268+N270+N274+N276+N280+N282+N284+N289+N291+N293+N296</f>
        <v>260884.4</v>
      </c>
      <c r="O221" s="27">
        <f t="shared" si="133"/>
        <v>98.2</v>
      </c>
      <c r="P221" s="34">
        <v>260884.5</v>
      </c>
      <c r="Q221" s="34">
        <f t="shared" si="125"/>
        <v>-0.1</v>
      </c>
      <c r="R221" s="67">
        <f t="shared" si="123"/>
        <v>0</v>
      </c>
    </row>
    <row r="222" spans="1:18" ht="78.75">
      <c r="A222" s="30" t="s">
        <v>119</v>
      </c>
      <c r="B222" s="31">
        <v>902</v>
      </c>
      <c r="C222" s="32">
        <v>8</v>
      </c>
      <c r="D222" s="32">
        <v>1</v>
      </c>
      <c r="E222" s="23" t="s">
        <v>120</v>
      </c>
      <c r="F222" s="29" t="s">
        <v>94</v>
      </c>
      <c r="G222" s="24">
        <v>0</v>
      </c>
      <c r="H222" s="24">
        <v>533000</v>
      </c>
      <c r="I222" s="25">
        <v>533000</v>
      </c>
      <c r="J222" s="26">
        <f t="shared" si="132"/>
        <v>100</v>
      </c>
      <c r="K222" s="2">
        <f t="shared" ref="K222:M222" si="138">SUM(K223:K224)</f>
        <v>0</v>
      </c>
      <c r="L222" s="2">
        <f t="shared" ref="L222" si="139">SUM(L223:L224)</f>
        <v>533</v>
      </c>
      <c r="M222" s="2">
        <f t="shared" si="138"/>
        <v>533</v>
      </c>
      <c r="N222" s="2">
        <f>SUM(N223:N224)</f>
        <v>533</v>
      </c>
      <c r="O222" s="27">
        <f t="shared" si="133"/>
        <v>100</v>
      </c>
      <c r="P222" s="34">
        <v>533</v>
      </c>
      <c r="Q222" s="34">
        <f t="shared" si="125"/>
        <v>0</v>
      </c>
      <c r="R222" s="67">
        <f t="shared" si="123"/>
        <v>0</v>
      </c>
    </row>
    <row r="223" spans="1:18">
      <c r="A223" s="30" t="s">
        <v>106</v>
      </c>
      <c r="B223" s="31">
        <v>902</v>
      </c>
      <c r="C223" s="32">
        <v>8</v>
      </c>
      <c r="D223" s="32">
        <v>1</v>
      </c>
      <c r="E223" s="23" t="s">
        <v>120</v>
      </c>
      <c r="F223" s="29" t="s">
        <v>107</v>
      </c>
      <c r="G223" s="24">
        <v>0</v>
      </c>
      <c r="H223" s="24">
        <v>500000</v>
      </c>
      <c r="I223" s="25">
        <v>500000</v>
      </c>
      <c r="J223" s="26">
        <f t="shared" si="132"/>
        <v>100</v>
      </c>
      <c r="K223" s="28">
        <f t="shared" si="131"/>
        <v>0</v>
      </c>
      <c r="L223" s="28">
        <v>500</v>
      </c>
      <c r="M223" s="2">
        <f t="shared" si="101"/>
        <v>500</v>
      </c>
      <c r="N223" s="2">
        <f t="shared" si="101"/>
        <v>500</v>
      </c>
      <c r="O223" s="27">
        <f t="shared" si="133"/>
        <v>100</v>
      </c>
      <c r="P223" s="34">
        <v>500</v>
      </c>
      <c r="Q223" s="34">
        <f t="shared" si="125"/>
        <v>0</v>
      </c>
      <c r="R223" s="67">
        <f t="shared" si="123"/>
        <v>0</v>
      </c>
    </row>
    <row r="224" spans="1:18">
      <c r="A224" s="30" t="s">
        <v>175</v>
      </c>
      <c r="B224" s="31">
        <v>902</v>
      </c>
      <c r="C224" s="32">
        <v>8</v>
      </c>
      <c r="D224" s="32">
        <v>1</v>
      </c>
      <c r="E224" s="23" t="s">
        <v>120</v>
      </c>
      <c r="F224" s="29" t="s">
        <v>176</v>
      </c>
      <c r="G224" s="24">
        <v>0</v>
      </c>
      <c r="H224" s="24">
        <v>33000</v>
      </c>
      <c r="I224" s="25">
        <v>33000</v>
      </c>
      <c r="J224" s="26">
        <f t="shared" si="132"/>
        <v>100</v>
      </c>
      <c r="K224" s="28">
        <f t="shared" si="131"/>
        <v>0</v>
      </c>
      <c r="L224" s="28">
        <v>33</v>
      </c>
      <c r="M224" s="2">
        <f t="shared" si="101"/>
        <v>33</v>
      </c>
      <c r="N224" s="2">
        <f t="shared" si="101"/>
        <v>33</v>
      </c>
      <c r="O224" s="27">
        <f t="shared" si="133"/>
        <v>100</v>
      </c>
      <c r="P224" s="34">
        <v>33</v>
      </c>
      <c r="Q224" s="34">
        <f t="shared" si="125"/>
        <v>0</v>
      </c>
      <c r="R224" s="67">
        <f t="shared" si="123"/>
        <v>0</v>
      </c>
    </row>
    <row r="225" spans="1:18" ht="78.75">
      <c r="A225" s="30" t="s">
        <v>281</v>
      </c>
      <c r="B225" s="31">
        <v>902</v>
      </c>
      <c r="C225" s="32">
        <v>8</v>
      </c>
      <c r="D225" s="32">
        <v>1</v>
      </c>
      <c r="E225" s="23" t="s">
        <v>282</v>
      </c>
      <c r="F225" s="29" t="s">
        <v>94</v>
      </c>
      <c r="G225" s="24">
        <v>0</v>
      </c>
      <c r="H225" s="24">
        <v>533000</v>
      </c>
      <c r="I225" s="25">
        <v>533000</v>
      </c>
      <c r="J225" s="26">
        <f t="shared" si="132"/>
        <v>100</v>
      </c>
      <c r="K225" s="2">
        <f t="shared" ref="K225:M225" si="140">SUM(K226:K227)</f>
        <v>0</v>
      </c>
      <c r="L225" s="2">
        <f t="shared" si="140"/>
        <v>533</v>
      </c>
      <c r="M225" s="2">
        <f t="shared" si="140"/>
        <v>533</v>
      </c>
      <c r="N225" s="2">
        <f>SUM(N226:N227)</f>
        <v>533</v>
      </c>
      <c r="O225" s="27">
        <f t="shared" si="133"/>
        <v>100</v>
      </c>
      <c r="P225" s="34">
        <v>533</v>
      </c>
      <c r="Q225" s="34">
        <f t="shared" si="125"/>
        <v>0</v>
      </c>
      <c r="R225" s="67">
        <f t="shared" si="123"/>
        <v>0</v>
      </c>
    </row>
    <row r="226" spans="1:18">
      <c r="A226" s="30" t="s">
        <v>106</v>
      </c>
      <c r="B226" s="31">
        <v>902</v>
      </c>
      <c r="C226" s="32">
        <v>8</v>
      </c>
      <c r="D226" s="32">
        <v>1</v>
      </c>
      <c r="E226" s="23" t="s">
        <v>282</v>
      </c>
      <c r="F226" s="29" t="s">
        <v>107</v>
      </c>
      <c r="G226" s="24">
        <v>0</v>
      </c>
      <c r="H226" s="24">
        <v>500000</v>
      </c>
      <c r="I226" s="25">
        <v>500000</v>
      </c>
      <c r="J226" s="26">
        <f t="shared" si="132"/>
        <v>100</v>
      </c>
      <c r="K226" s="28">
        <f t="shared" si="131"/>
        <v>0</v>
      </c>
      <c r="L226" s="28">
        <v>500</v>
      </c>
      <c r="M226" s="2">
        <f t="shared" si="101"/>
        <v>500</v>
      </c>
      <c r="N226" s="2">
        <f t="shared" si="101"/>
        <v>500</v>
      </c>
      <c r="O226" s="27">
        <f t="shared" si="133"/>
        <v>100</v>
      </c>
      <c r="P226" s="34">
        <v>500</v>
      </c>
      <c r="Q226" s="34">
        <f t="shared" si="125"/>
        <v>0</v>
      </c>
      <c r="R226" s="67">
        <f t="shared" si="123"/>
        <v>0</v>
      </c>
    </row>
    <row r="227" spans="1:18">
      <c r="A227" s="30" t="s">
        <v>175</v>
      </c>
      <c r="B227" s="31">
        <v>902</v>
      </c>
      <c r="C227" s="32">
        <v>8</v>
      </c>
      <c r="D227" s="32">
        <v>1</v>
      </c>
      <c r="E227" s="23" t="s">
        <v>282</v>
      </c>
      <c r="F227" s="29" t="s">
        <v>176</v>
      </c>
      <c r="G227" s="24">
        <v>0</v>
      </c>
      <c r="H227" s="24">
        <v>33000</v>
      </c>
      <c r="I227" s="25">
        <v>33000</v>
      </c>
      <c r="J227" s="26">
        <f t="shared" si="132"/>
        <v>100</v>
      </c>
      <c r="K227" s="28">
        <f t="shared" si="131"/>
        <v>0</v>
      </c>
      <c r="L227" s="28">
        <v>33</v>
      </c>
      <c r="M227" s="2">
        <f t="shared" si="101"/>
        <v>33</v>
      </c>
      <c r="N227" s="2">
        <f t="shared" si="101"/>
        <v>33</v>
      </c>
      <c r="O227" s="27">
        <f t="shared" si="133"/>
        <v>100</v>
      </c>
      <c r="P227" s="34">
        <v>33</v>
      </c>
      <c r="Q227" s="34">
        <f t="shared" si="125"/>
        <v>0</v>
      </c>
      <c r="R227" s="67">
        <f t="shared" si="123"/>
        <v>0</v>
      </c>
    </row>
    <row r="228" spans="1:18" ht="47.25">
      <c r="A228" s="30" t="s">
        <v>283</v>
      </c>
      <c r="B228" s="31">
        <v>902</v>
      </c>
      <c r="C228" s="32">
        <v>8</v>
      </c>
      <c r="D228" s="32">
        <v>1</v>
      </c>
      <c r="E228" s="23" t="s">
        <v>284</v>
      </c>
      <c r="F228" s="29" t="s">
        <v>94</v>
      </c>
      <c r="G228" s="24">
        <v>23684900</v>
      </c>
      <c r="H228" s="24">
        <v>25052800</v>
      </c>
      <c r="I228" s="25">
        <v>25052800</v>
      </c>
      <c r="J228" s="26">
        <f t="shared" si="132"/>
        <v>100</v>
      </c>
      <c r="K228" s="2">
        <f t="shared" ref="K228:M228" si="141">K229</f>
        <v>23684.9</v>
      </c>
      <c r="L228" s="2">
        <f t="shared" si="141"/>
        <v>25052.799999999999</v>
      </c>
      <c r="M228" s="2">
        <f t="shared" si="141"/>
        <v>25052.799999999999</v>
      </c>
      <c r="N228" s="2">
        <f>N229</f>
        <v>25052.799999999999</v>
      </c>
      <c r="O228" s="27">
        <f t="shared" si="133"/>
        <v>100</v>
      </c>
      <c r="P228" s="34">
        <v>25052.799999999999</v>
      </c>
      <c r="Q228" s="34">
        <f t="shared" si="125"/>
        <v>0</v>
      </c>
      <c r="R228" s="67">
        <f t="shared" si="123"/>
        <v>0</v>
      </c>
    </row>
    <row r="229" spans="1:18" ht="47.25">
      <c r="A229" s="30" t="s">
        <v>110</v>
      </c>
      <c r="B229" s="31">
        <v>902</v>
      </c>
      <c r="C229" s="32">
        <v>8</v>
      </c>
      <c r="D229" s="32">
        <v>1</v>
      </c>
      <c r="E229" s="23" t="s">
        <v>284</v>
      </c>
      <c r="F229" s="29" t="s">
        <v>111</v>
      </c>
      <c r="G229" s="24">
        <v>23684900</v>
      </c>
      <c r="H229" s="24">
        <v>25052800</v>
      </c>
      <c r="I229" s="25">
        <v>25052800</v>
      </c>
      <c r="J229" s="26">
        <f t="shared" si="132"/>
        <v>100</v>
      </c>
      <c r="K229" s="28">
        <f t="shared" si="131"/>
        <v>23684.9</v>
      </c>
      <c r="L229" s="28">
        <v>25052.799999999999</v>
      </c>
      <c r="M229" s="2">
        <f t="shared" ref="M229:N292" si="142">H229/1000</f>
        <v>25052.799999999999</v>
      </c>
      <c r="N229" s="2">
        <f t="shared" si="142"/>
        <v>25052.799999999999</v>
      </c>
      <c r="O229" s="27">
        <f t="shared" si="133"/>
        <v>100</v>
      </c>
      <c r="P229" s="34">
        <v>25052.799999999999</v>
      </c>
      <c r="Q229" s="34">
        <f t="shared" si="125"/>
        <v>0</v>
      </c>
      <c r="R229" s="67">
        <f t="shared" si="123"/>
        <v>0</v>
      </c>
    </row>
    <row r="230" spans="1:18" ht="94.5">
      <c r="A230" s="30" t="s">
        <v>285</v>
      </c>
      <c r="B230" s="31">
        <v>902</v>
      </c>
      <c r="C230" s="32">
        <v>8</v>
      </c>
      <c r="D230" s="32">
        <v>1</v>
      </c>
      <c r="E230" s="23" t="s">
        <v>286</v>
      </c>
      <c r="F230" s="29" t="s">
        <v>94</v>
      </c>
      <c r="G230" s="24">
        <v>0</v>
      </c>
      <c r="H230" s="24">
        <v>585884</v>
      </c>
      <c r="I230" s="25">
        <v>585884</v>
      </c>
      <c r="J230" s="26">
        <f t="shared" si="132"/>
        <v>100</v>
      </c>
      <c r="K230" s="2">
        <f t="shared" ref="K230:M230" si="143">K231</f>
        <v>0</v>
      </c>
      <c r="L230" s="2">
        <f t="shared" si="143"/>
        <v>585.9</v>
      </c>
      <c r="M230" s="2">
        <f t="shared" si="143"/>
        <v>585.9</v>
      </c>
      <c r="N230" s="2">
        <f>N231</f>
        <v>585.9</v>
      </c>
      <c r="O230" s="27">
        <f t="shared" si="133"/>
        <v>100</v>
      </c>
      <c r="P230" s="34">
        <v>585.9</v>
      </c>
      <c r="Q230" s="34">
        <f t="shared" si="125"/>
        <v>0</v>
      </c>
      <c r="R230" s="67">
        <f t="shared" si="123"/>
        <v>0</v>
      </c>
    </row>
    <row r="231" spans="1:18" ht="47.25">
      <c r="A231" s="30" t="s">
        <v>268</v>
      </c>
      <c r="B231" s="31">
        <v>902</v>
      </c>
      <c r="C231" s="32">
        <v>8</v>
      </c>
      <c r="D231" s="32">
        <v>1</v>
      </c>
      <c r="E231" s="23" t="s">
        <v>286</v>
      </c>
      <c r="F231" s="29" t="s">
        <v>269</v>
      </c>
      <c r="G231" s="24">
        <v>0</v>
      </c>
      <c r="H231" s="24">
        <v>585884</v>
      </c>
      <c r="I231" s="25">
        <v>585884</v>
      </c>
      <c r="J231" s="26">
        <f t="shared" si="132"/>
        <v>100</v>
      </c>
      <c r="K231" s="28">
        <f t="shared" si="131"/>
        <v>0</v>
      </c>
      <c r="L231" s="28">
        <v>585.9</v>
      </c>
      <c r="M231" s="2">
        <f t="shared" si="142"/>
        <v>585.9</v>
      </c>
      <c r="N231" s="2">
        <f t="shared" si="142"/>
        <v>585.9</v>
      </c>
      <c r="O231" s="27">
        <f t="shared" si="133"/>
        <v>100</v>
      </c>
      <c r="P231" s="34">
        <v>585.9</v>
      </c>
      <c r="Q231" s="34">
        <f t="shared" si="125"/>
        <v>0</v>
      </c>
      <c r="R231" s="67">
        <f t="shared" si="123"/>
        <v>0</v>
      </c>
    </row>
    <row r="232" spans="1:18" ht="94.5">
      <c r="A232" s="30" t="s">
        <v>287</v>
      </c>
      <c r="B232" s="31">
        <v>902</v>
      </c>
      <c r="C232" s="32">
        <v>8</v>
      </c>
      <c r="D232" s="32">
        <v>1</v>
      </c>
      <c r="E232" s="23" t="s">
        <v>288</v>
      </c>
      <c r="F232" s="29" t="s">
        <v>94</v>
      </c>
      <c r="G232" s="24">
        <v>33223100</v>
      </c>
      <c r="H232" s="24">
        <v>33027600</v>
      </c>
      <c r="I232" s="25">
        <v>33027600</v>
      </c>
      <c r="J232" s="26">
        <f t="shared" si="132"/>
        <v>100</v>
      </c>
      <c r="K232" s="2">
        <f t="shared" ref="K232:M232" si="144">SUM(K233:K234)</f>
        <v>33223.1</v>
      </c>
      <c r="L232" s="2">
        <f t="shared" si="144"/>
        <v>33027.599999999999</v>
      </c>
      <c r="M232" s="2">
        <f t="shared" si="144"/>
        <v>33027.599999999999</v>
      </c>
      <c r="N232" s="2">
        <f>SUM(N233:N234)</f>
        <v>33027.599999999999</v>
      </c>
      <c r="O232" s="27">
        <f t="shared" si="133"/>
        <v>100</v>
      </c>
      <c r="P232" s="34">
        <v>33027.599999999999</v>
      </c>
      <c r="Q232" s="34">
        <f t="shared" si="125"/>
        <v>0</v>
      </c>
      <c r="R232" s="67">
        <f t="shared" si="123"/>
        <v>0</v>
      </c>
    </row>
    <row r="233" spans="1:18" ht="47.25">
      <c r="A233" s="30" t="s">
        <v>211</v>
      </c>
      <c r="B233" s="31">
        <v>902</v>
      </c>
      <c r="C233" s="32">
        <v>8</v>
      </c>
      <c r="D233" s="32">
        <v>1</v>
      </c>
      <c r="E233" s="23" t="s">
        <v>288</v>
      </c>
      <c r="F233" s="29" t="s">
        <v>212</v>
      </c>
      <c r="G233" s="24">
        <v>33173100</v>
      </c>
      <c r="H233" s="24">
        <v>32977600</v>
      </c>
      <c r="I233" s="25">
        <v>32977600</v>
      </c>
      <c r="J233" s="26">
        <f t="shared" si="132"/>
        <v>100</v>
      </c>
      <c r="K233" s="28">
        <f t="shared" si="131"/>
        <v>33173.1</v>
      </c>
      <c r="L233" s="28">
        <v>32977.599999999999</v>
      </c>
      <c r="M233" s="2">
        <f t="shared" si="142"/>
        <v>32977.599999999999</v>
      </c>
      <c r="N233" s="2">
        <f t="shared" si="142"/>
        <v>32977.599999999999</v>
      </c>
      <c r="O233" s="27">
        <f t="shared" si="133"/>
        <v>100</v>
      </c>
      <c r="P233" s="34">
        <v>32977.599999999999</v>
      </c>
      <c r="Q233" s="34">
        <f t="shared" si="125"/>
        <v>0</v>
      </c>
      <c r="R233" s="67">
        <f t="shared" si="123"/>
        <v>0</v>
      </c>
    </row>
    <row r="234" spans="1:18">
      <c r="A234" s="30" t="s">
        <v>175</v>
      </c>
      <c r="B234" s="31">
        <v>902</v>
      </c>
      <c r="C234" s="32">
        <v>8</v>
      </c>
      <c r="D234" s="32">
        <v>1</v>
      </c>
      <c r="E234" s="23" t="s">
        <v>288</v>
      </c>
      <c r="F234" s="29" t="s">
        <v>176</v>
      </c>
      <c r="G234" s="24">
        <v>50000</v>
      </c>
      <c r="H234" s="24">
        <v>50000</v>
      </c>
      <c r="I234" s="25">
        <v>50000</v>
      </c>
      <c r="J234" s="26">
        <f t="shared" si="132"/>
        <v>100</v>
      </c>
      <c r="K234" s="28">
        <f t="shared" si="131"/>
        <v>50</v>
      </c>
      <c r="L234" s="28">
        <v>50</v>
      </c>
      <c r="M234" s="2">
        <f t="shared" si="142"/>
        <v>50</v>
      </c>
      <c r="N234" s="2">
        <f t="shared" si="142"/>
        <v>50</v>
      </c>
      <c r="O234" s="27">
        <f t="shared" si="133"/>
        <v>100</v>
      </c>
      <c r="P234" s="34">
        <v>50</v>
      </c>
      <c r="Q234" s="34">
        <f t="shared" si="125"/>
        <v>0</v>
      </c>
      <c r="R234" s="67">
        <f t="shared" si="123"/>
        <v>0</v>
      </c>
    </row>
    <row r="235" spans="1:18" ht="78.75">
      <c r="A235" s="30" t="s">
        <v>289</v>
      </c>
      <c r="B235" s="31">
        <v>902</v>
      </c>
      <c r="C235" s="32">
        <v>8</v>
      </c>
      <c r="D235" s="32">
        <v>1</v>
      </c>
      <c r="E235" s="23" t="s">
        <v>290</v>
      </c>
      <c r="F235" s="29" t="s">
        <v>94</v>
      </c>
      <c r="G235" s="24">
        <v>28792700</v>
      </c>
      <c r="H235" s="24">
        <v>32556000</v>
      </c>
      <c r="I235" s="25">
        <v>32556000</v>
      </c>
      <c r="J235" s="26">
        <f t="shared" si="132"/>
        <v>100</v>
      </c>
      <c r="K235" s="2">
        <f t="shared" ref="K235:M235" si="145">SUM(K236:K238)</f>
        <v>28792.7</v>
      </c>
      <c r="L235" s="2">
        <f t="shared" si="145"/>
        <v>32556</v>
      </c>
      <c r="M235" s="2">
        <f t="shared" si="145"/>
        <v>32556</v>
      </c>
      <c r="N235" s="2">
        <f>SUM(N236:N238)</f>
        <v>32556</v>
      </c>
      <c r="O235" s="27">
        <f t="shared" si="133"/>
        <v>100</v>
      </c>
      <c r="P235" s="34">
        <v>32556</v>
      </c>
      <c r="Q235" s="34">
        <f t="shared" si="125"/>
        <v>0</v>
      </c>
      <c r="R235" s="67">
        <f t="shared" si="123"/>
        <v>0</v>
      </c>
    </row>
    <row r="236" spans="1:18" ht="47.25">
      <c r="A236" s="30" t="s">
        <v>110</v>
      </c>
      <c r="B236" s="31">
        <v>902</v>
      </c>
      <c r="C236" s="32">
        <v>8</v>
      </c>
      <c r="D236" s="32">
        <v>1</v>
      </c>
      <c r="E236" s="23" t="s">
        <v>290</v>
      </c>
      <c r="F236" s="29" t="s">
        <v>111</v>
      </c>
      <c r="G236" s="24">
        <v>19291100</v>
      </c>
      <c r="H236" s="24">
        <v>21588800</v>
      </c>
      <c r="I236" s="25">
        <v>21588800</v>
      </c>
      <c r="J236" s="26">
        <f t="shared" si="132"/>
        <v>100</v>
      </c>
      <c r="K236" s="28">
        <f t="shared" si="131"/>
        <v>19291.099999999999</v>
      </c>
      <c r="L236" s="28">
        <v>21588.799999999999</v>
      </c>
      <c r="M236" s="2">
        <f t="shared" si="142"/>
        <v>21588.799999999999</v>
      </c>
      <c r="N236" s="2">
        <f t="shared" si="142"/>
        <v>21588.799999999999</v>
      </c>
      <c r="O236" s="27">
        <f t="shared" si="133"/>
        <v>100</v>
      </c>
      <c r="P236" s="34">
        <v>21588.799999999999</v>
      </c>
      <c r="Q236" s="34">
        <f t="shared" si="125"/>
        <v>0</v>
      </c>
      <c r="R236" s="67">
        <f t="shared" si="123"/>
        <v>0</v>
      </c>
    </row>
    <row r="237" spans="1:18">
      <c r="A237" s="30" t="s">
        <v>106</v>
      </c>
      <c r="B237" s="31">
        <v>902</v>
      </c>
      <c r="C237" s="32">
        <v>8</v>
      </c>
      <c r="D237" s="32">
        <v>1</v>
      </c>
      <c r="E237" s="23" t="s">
        <v>290</v>
      </c>
      <c r="F237" s="29" t="s">
        <v>107</v>
      </c>
      <c r="G237" s="24">
        <v>0</v>
      </c>
      <c r="H237" s="24">
        <v>771600</v>
      </c>
      <c r="I237" s="25">
        <v>771600</v>
      </c>
      <c r="J237" s="26">
        <f t="shared" si="132"/>
        <v>100</v>
      </c>
      <c r="K237" s="28">
        <f t="shared" si="131"/>
        <v>0</v>
      </c>
      <c r="L237" s="28">
        <v>771.6</v>
      </c>
      <c r="M237" s="2">
        <f t="shared" si="142"/>
        <v>771.6</v>
      </c>
      <c r="N237" s="2">
        <f t="shared" si="142"/>
        <v>771.6</v>
      </c>
      <c r="O237" s="27">
        <f t="shared" si="133"/>
        <v>100</v>
      </c>
      <c r="P237" s="34">
        <v>771.6</v>
      </c>
      <c r="Q237" s="34">
        <f t="shared" si="125"/>
        <v>0</v>
      </c>
      <c r="R237" s="67">
        <f t="shared" si="123"/>
        <v>0</v>
      </c>
    </row>
    <row r="238" spans="1:18" ht="47.25">
      <c r="A238" s="30" t="s">
        <v>211</v>
      </c>
      <c r="B238" s="31">
        <v>902</v>
      </c>
      <c r="C238" s="32">
        <v>8</v>
      </c>
      <c r="D238" s="32">
        <v>1</v>
      </c>
      <c r="E238" s="23" t="s">
        <v>290</v>
      </c>
      <c r="F238" s="29" t="s">
        <v>212</v>
      </c>
      <c r="G238" s="24">
        <v>9501600</v>
      </c>
      <c r="H238" s="24">
        <v>10195600</v>
      </c>
      <c r="I238" s="25">
        <v>10195600</v>
      </c>
      <c r="J238" s="26">
        <f t="shared" si="132"/>
        <v>100</v>
      </c>
      <c r="K238" s="28">
        <f t="shared" si="131"/>
        <v>9501.6</v>
      </c>
      <c r="L238" s="28">
        <v>10195.6</v>
      </c>
      <c r="M238" s="2">
        <f t="shared" si="142"/>
        <v>10195.6</v>
      </c>
      <c r="N238" s="2">
        <f t="shared" si="142"/>
        <v>10195.6</v>
      </c>
      <c r="O238" s="27">
        <f t="shared" si="133"/>
        <v>100</v>
      </c>
      <c r="P238" s="34">
        <v>10195.6</v>
      </c>
      <c r="Q238" s="34">
        <f t="shared" si="125"/>
        <v>0</v>
      </c>
      <c r="R238" s="67">
        <f t="shared" si="123"/>
        <v>0</v>
      </c>
    </row>
    <row r="239" spans="1:18" ht="78.75">
      <c r="A239" s="30" t="s">
        <v>291</v>
      </c>
      <c r="B239" s="31">
        <v>902</v>
      </c>
      <c r="C239" s="32">
        <v>8</v>
      </c>
      <c r="D239" s="32">
        <v>1</v>
      </c>
      <c r="E239" s="23" t="s">
        <v>292</v>
      </c>
      <c r="F239" s="29" t="s">
        <v>94</v>
      </c>
      <c r="G239" s="24">
        <v>10492800</v>
      </c>
      <c r="H239" s="24">
        <v>11341216</v>
      </c>
      <c r="I239" s="25">
        <v>11341216</v>
      </c>
      <c r="J239" s="26">
        <f t="shared" si="132"/>
        <v>100</v>
      </c>
      <c r="K239" s="2">
        <f t="shared" ref="K239:M239" si="146">SUM(K240:K241)</f>
        <v>10492.8</v>
      </c>
      <c r="L239" s="2">
        <f t="shared" si="146"/>
        <v>11341.3</v>
      </c>
      <c r="M239" s="2">
        <f t="shared" si="146"/>
        <v>11341.3</v>
      </c>
      <c r="N239" s="2">
        <f>SUM(N240:N241)</f>
        <v>11341.2</v>
      </c>
      <c r="O239" s="27">
        <f t="shared" si="133"/>
        <v>100</v>
      </c>
      <c r="P239" s="34">
        <v>11341.2</v>
      </c>
      <c r="Q239" s="34">
        <f t="shared" si="125"/>
        <v>0</v>
      </c>
      <c r="R239" s="67">
        <f t="shared" si="123"/>
        <v>0</v>
      </c>
    </row>
    <row r="240" spans="1:18" ht="47.25">
      <c r="A240" s="30" t="s">
        <v>110</v>
      </c>
      <c r="B240" s="31">
        <v>902</v>
      </c>
      <c r="C240" s="32">
        <v>8</v>
      </c>
      <c r="D240" s="32">
        <v>1</v>
      </c>
      <c r="E240" s="23" t="s">
        <v>292</v>
      </c>
      <c r="F240" s="29" t="s">
        <v>111</v>
      </c>
      <c r="G240" s="24">
        <v>8242800</v>
      </c>
      <c r="H240" s="24">
        <v>8422800</v>
      </c>
      <c r="I240" s="25">
        <v>8422800</v>
      </c>
      <c r="J240" s="26">
        <f t="shared" si="132"/>
        <v>100</v>
      </c>
      <c r="K240" s="28">
        <f t="shared" si="131"/>
        <v>8242.7999999999993</v>
      </c>
      <c r="L240" s="28">
        <v>8422.7999999999993</v>
      </c>
      <c r="M240" s="2">
        <f t="shared" si="142"/>
        <v>8422.7999999999993</v>
      </c>
      <c r="N240" s="2">
        <f t="shared" si="142"/>
        <v>8422.7999999999993</v>
      </c>
      <c r="O240" s="27">
        <f t="shared" si="133"/>
        <v>100</v>
      </c>
      <c r="P240" s="34">
        <v>8422.7999999999993</v>
      </c>
      <c r="Q240" s="34">
        <f t="shared" si="125"/>
        <v>0</v>
      </c>
      <c r="R240" s="67">
        <f t="shared" si="123"/>
        <v>0</v>
      </c>
    </row>
    <row r="241" spans="1:18">
      <c r="A241" s="30" t="s">
        <v>106</v>
      </c>
      <c r="B241" s="31">
        <v>902</v>
      </c>
      <c r="C241" s="32">
        <v>8</v>
      </c>
      <c r="D241" s="32">
        <v>1</v>
      </c>
      <c r="E241" s="23" t="s">
        <v>292</v>
      </c>
      <c r="F241" s="29" t="s">
        <v>107</v>
      </c>
      <c r="G241" s="24">
        <v>2250000</v>
      </c>
      <c r="H241" s="24">
        <v>2918416</v>
      </c>
      <c r="I241" s="25">
        <v>2918416</v>
      </c>
      <c r="J241" s="26">
        <f t="shared" si="132"/>
        <v>100</v>
      </c>
      <c r="K241" s="28">
        <f t="shared" si="131"/>
        <v>2250</v>
      </c>
      <c r="L241" s="28">
        <v>2918.5</v>
      </c>
      <c r="M241" s="2">
        <f>H241/1000+0.1</f>
        <v>2918.5</v>
      </c>
      <c r="N241" s="2">
        <f t="shared" si="142"/>
        <v>2918.4</v>
      </c>
      <c r="O241" s="27">
        <f t="shared" si="133"/>
        <v>100</v>
      </c>
      <c r="P241" s="34">
        <v>2918.4</v>
      </c>
      <c r="Q241" s="34">
        <f t="shared" si="125"/>
        <v>0</v>
      </c>
      <c r="R241" s="67">
        <f t="shared" si="123"/>
        <v>0</v>
      </c>
    </row>
    <row r="242" spans="1:18" ht="63">
      <c r="A242" s="30" t="s">
        <v>276</v>
      </c>
      <c r="B242" s="31">
        <v>902</v>
      </c>
      <c r="C242" s="32">
        <v>8</v>
      </c>
      <c r="D242" s="32">
        <v>1</v>
      </c>
      <c r="E242" s="23" t="s">
        <v>277</v>
      </c>
      <c r="F242" s="29" t="s">
        <v>94</v>
      </c>
      <c r="G242" s="24">
        <v>33460000</v>
      </c>
      <c r="H242" s="24">
        <v>25760000</v>
      </c>
      <c r="I242" s="25">
        <v>25760000</v>
      </c>
      <c r="J242" s="26">
        <f t="shared" si="132"/>
        <v>100</v>
      </c>
      <c r="K242" s="2">
        <f t="shared" ref="K242:M242" si="147">SUM(K243:K246)</f>
        <v>33460</v>
      </c>
      <c r="L242" s="2">
        <f t="shared" si="147"/>
        <v>25760</v>
      </c>
      <c r="M242" s="2">
        <f t="shared" si="147"/>
        <v>25760</v>
      </c>
      <c r="N242" s="2">
        <f>SUM(N243:N246)</f>
        <v>25760</v>
      </c>
      <c r="O242" s="27">
        <f t="shared" si="133"/>
        <v>100</v>
      </c>
      <c r="P242" s="34">
        <v>25760</v>
      </c>
      <c r="Q242" s="34">
        <f t="shared" si="125"/>
        <v>0</v>
      </c>
      <c r="R242" s="67">
        <f t="shared" si="123"/>
        <v>0</v>
      </c>
    </row>
    <row r="243" spans="1:18" ht="31.5">
      <c r="A243" s="30" t="s">
        <v>189</v>
      </c>
      <c r="B243" s="31">
        <v>902</v>
      </c>
      <c r="C243" s="32">
        <v>8</v>
      </c>
      <c r="D243" s="32">
        <v>1</v>
      </c>
      <c r="E243" s="23" t="s">
        <v>277</v>
      </c>
      <c r="F243" s="29" t="s">
        <v>190</v>
      </c>
      <c r="G243" s="24">
        <v>0</v>
      </c>
      <c r="H243" s="24">
        <v>123000</v>
      </c>
      <c r="I243" s="25">
        <v>123000</v>
      </c>
      <c r="J243" s="26">
        <f t="shared" si="132"/>
        <v>100</v>
      </c>
      <c r="K243" s="28">
        <f t="shared" si="131"/>
        <v>0</v>
      </c>
      <c r="L243" s="28">
        <v>123</v>
      </c>
      <c r="M243" s="2">
        <f t="shared" si="142"/>
        <v>123</v>
      </c>
      <c r="N243" s="2">
        <f t="shared" si="142"/>
        <v>123</v>
      </c>
      <c r="O243" s="27">
        <f t="shared" si="133"/>
        <v>100</v>
      </c>
      <c r="P243" s="34">
        <v>123</v>
      </c>
      <c r="Q243" s="34">
        <f t="shared" si="125"/>
        <v>0</v>
      </c>
      <c r="R243" s="67">
        <f t="shared" si="123"/>
        <v>0</v>
      </c>
    </row>
    <row r="244" spans="1:18" ht="31.5">
      <c r="A244" s="30" t="s">
        <v>114</v>
      </c>
      <c r="B244" s="31">
        <v>902</v>
      </c>
      <c r="C244" s="32">
        <v>8</v>
      </c>
      <c r="D244" s="32">
        <v>1</v>
      </c>
      <c r="E244" s="23" t="s">
        <v>277</v>
      </c>
      <c r="F244" s="29" t="s">
        <v>115</v>
      </c>
      <c r="G244" s="24">
        <v>0</v>
      </c>
      <c r="H244" s="24">
        <v>261500</v>
      </c>
      <c r="I244" s="25">
        <v>261500</v>
      </c>
      <c r="J244" s="26">
        <f t="shared" si="132"/>
        <v>100</v>
      </c>
      <c r="K244" s="28">
        <f t="shared" si="131"/>
        <v>0</v>
      </c>
      <c r="L244" s="28">
        <v>261.5</v>
      </c>
      <c r="M244" s="2">
        <f t="shared" si="142"/>
        <v>261.5</v>
      </c>
      <c r="N244" s="2">
        <f t="shared" si="142"/>
        <v>261.5</v>
      </c>
      <c r="O244" s="27">
        <f t="shared" si="133"/>
        <v>100</v>
      </c>
      <c r="P244" s="34">
        <v>261.5</v>
      </c>
      <c r="Q244" s="34">
        <f t="shared" si="125"/>
        <v>0</v>
      </c>
      <c r="R244" s="67">
        <f t="shared" si="123"/>
        <v>0</v>
      </c>
    </row>
    <row r="245" spans="1:18">
      <c r="A245" s="30" t="s">
        <v>106</v>
      </c>
      <c r="B245" s="31">
        <v>902</v>
      </c>
      <c r="C245" s="32">
        <v>8</v>
      </c>
      <c r="D245" s="32">
        <v>1</v>
      </c>
      <c r="E245" s="23" t="s">
        <v>277</v>
      </c>
      <c r="F245" s="29" t="s">
        <v>107</v>
      </c>
      <c r="G245" s="24">
        <v>33460000</v>
      </c>
      <c r="H245" s="24">
        <v>17275500</v>
      </c>
      <c r="I245" s="25">
        <v>17275500</v>
      </c>
      <c r="J245" s="26">
        <f t="shared" si="132"/>
        <v>100</v>
      </c>
      <c r="K245" s="28">
        <f t="shared" si="131"/>
        <v>33460</v>
      </c>
      <c r="L245" s="28">
        <v>17275.5</v>
      </c>
      <c r="M245" s="2">
        <f t="shared" si="142"/>
        <v>17275.5</v>
      </c>
      <c r="N245" s="2">
        <f t="shared" si="142"/>
        <v>17275.5</v>
      </c>
      <c r="O245" s="27">
        <f t="shared" si="133"/>
        <v>100</v>
      </c>
      <c r="P245" s="34">
        <v>17275.5</v>
      </c>
      <c r="Q245" s="34">
        <f t="shared" si="125"/>
        <v>0</v>
      </c>
      <c r="R245" s="67">
        <f t="shared" si="123"/>
        <v>0</v>
      </c>
    </row>
    <row r="246" spans="1:18">
      <c r="A246" s="30" t="s">
        <v>175</v>
      </c>
      <c r="B246" s="31">
        <v>902</v>
      </c>
      <c r="C246" s="32">
        <v>8</v>
      </c>
      <c r="D246" s="32">
        <v>1</v>
      </c>
      <c r="E246" s="23" t="s">
        <v>277</v>
      </c>
      <c r="F246" s="29" t="s">
        <v>176</v>
      </c>
      <c r="G246" s="24">
        <v>0</v>
      </c>
      <c r="H246" s="24">
        <v>8100000</v>
      </c>
      <c r="I246" s="25">
        <v>8100000</v>
      </c>
      <c r="J246" s="26">
        <f t="shared" si="132"/>
        <v>100</v>
      </c>
      <c r="K246" s="28">
        <f t="shared" si="131"/>
        <v>0</v>
      </c>
      <c r="L246" s="28">
        <v>8100</v>
      </c>
      <c r="M246" s="2">
        <f t="shared" si="142"/>
        <v>8100</v>
      </c>
      <c r="N246" s="2">
        <f t="shared" si="142"/>
        <v>8100</v>
      </c>
      <c r="O246" s="27">
        <f t="shared" si="133"/>
        <v>100</v>
      </c>
      <c r="P246" s="34">
        <v>8100</v>
      </c>
      <c r="Q246" s="34">
        <f t="shared" si="125"/>
        <v>0</v>
      </c>
      <c r="R246" s="67">
        <f t="shared" si="123"/>
        <v>0</v>
      </c>
    </row>
    <row r="247" spans="1:18" ht="63">
      <c r="A247" s="30" t="s">
        <v>293</v>
      </c>
      <c r="B247" s="31">
        <v>902</v>
      </c>
      <c r="C247" s="32">
        <v>8</v>
      </c>
      <c r="D247" s="32">
        <v>1</v>
      </c>
      <c r="E247" s="23" t="s">
        <v>294</v>
      </c>
      <c r="F247" s="29" t="s">
        <v>94</v>
      </c>
      <c r="G247" s="24">
        <v>250000</v>
      </c>
      <c r="H247" s="24">
        <v>250000</v>
      </c>
      <c r="I247" s="25">
        <v>250000</v>
      </c>
      <c r="J247" s="26">
        <f t="shared" si="132"/>
        <v>100</v>
      </c>
      <c r="K247" s="2">
        <f t="shared" ref="K247:M247" si="148">K248</f>
        <v>250</v>
      </c>
      <c r="L247" s="2">
        <f t="shared" si="148"/>
        <v>250</v>
      </c>
      <c r="M247" s="2">
        <f t="shared" si="148"/>
        <v>250</v>
      </c>
      <c r="N247" s="2">
        <f>N248</f>
        <v>250</v>
      </c>
      <c r="O247" s="27">
        <f t="shared" si="133"/>
        <v>100</v>
      </c>
      <c r="P247" s="34">
        <v>250</v>
      </c>
      <c r="Q247" s="34">
        <f t="shared" si="125"/>
        <v>0</v>
      </c>
      <c r="R247" s="67">
        <f t="shared" si="123"/>
        <v>0</v>
      </c>
    </row>
    <row r="248" spans="1:18" ht="31.5">
      <c r="A248" s="30" t="s">
        <v>295</v>
      </c>
      <c r="B248" s="31">
        <v>902</v>
      </c>
      <c r="C248" s="32">
        <v>8</v>
      </c>
      <c r="D248" s="32">
        <v>1</v>
      </c>
      <c r="E248" s="23" t="s">
        <v>294</v>
      </c>
      <c r="F248" s="29" t="s">
        <v>296</v>
      </c>
      <c r="G248" s="24">
        <v>250000</v>
      </c>
      <c r="H248" s="24">
        <v>250000</v>
      </c>
      <c r="I248" s="25">
        <v>250000</v>
      </c>
      <c r="J248" s="26">
        <f t="shared" si="132"/>
        <v>100</v>
      </c>
      <c r="K248" s="28">
        <f t="shared" si="131"/>
        <v>250</v>
      </c>
      <c r="L248" s="28">
        <v>250</v>
      </c>
      <c r="M248" s="2">
        <f t="shared" si="142"/>
        <v>250</v>
      </c>
      <c r="N248" s="2">
        <f t="shared" si="142"/>
        <v>250</v>
      </c>
      <c r="O248" s="27">
        <f t="shared" si="133"/>
        <v>100</v>
      </c>
      <c r="P248" s="34">
        <v>250</v>
      </c>
      <c r="Q248" s="34">
        <f t="shared" si="125"/>
        <v>0</v>
      </c>
      <c r="R248" s="67">
        <f t="shared" si="123"/>
        <v>0</v>
      </c>
    </row>
    <row r="249" spans="1:18" ht="63">
      <c r="A249" s="30" t="s">
        <v>297</v>
      </c>
      <c r="B249" s="31">
        <v>902</v>
      </c>
      <c r="C249" s="32">
        <v>8</v>
      </c>
      <c r="D249" s="32">
        <v>1</v>
      </c>
      <c r="E249" s="23" t="s">
        <v>298</v>
      </c>
      <c r="F249" s="29" t="s">
        <v>94</v>
      </c>
      <c r="G249" s="24">
        <v>150000</v>
      </c>
      <c r="H249" s="24">
        <v>150000</v>
      </c>
      <c r="I249" s="25">
        <v>150000</v>
      </c>
      <c r="J249" s="26">
        <f t="shared" si="132"/>
        <v>100</v>
      </c>
      <c r="K249" s="2">
        <f t="shared" ref="K249:M249" si="149">K250</f>
        <v>150</v>
      </c>
      <c r="L249" s="2">
        <f t="shared" si="149"/>
        <v>150</v>
      </c>
      <c r="M249" s="2">
        <f t="shared" si="149"/>
        <v>150</v>
      </c>
      <c r="N249" s="2">
        <f>N250</f>
        <v>150</v>
      </c>
      <c r="O249" s="27">
        <f t="shared" si="133"/>
        <v>100</v>
      </c>
      <c r="P249" s="34">
        <v>150</v>
      </c>
      <c r="Q249" s="34">
        <f t="shared" si="125"/>
        <v>0</v>
      </c>
      <c r="R249" s="67">
        <f t="shared" si="123"/>
        <v>0</v>
      </c>
    </row>
    <row r="250" spans="1:18" ht="31.5">
      <c r="A250" s="30" t="s">
        <v>295</v>
      </c>
      <c r="B250" s="31">
        <v>902</v>
      </c>
      <c r="C250" s="32">
        <v>8</v>
      </c>
      <c r="D250" s="32">
        <v>1</v>
      </c>
      <c r="E250" s="23" t="s">
        <v>298</v>
      </c>
      <c r="F250" s="29" t="s">
        <v>296</v>
      </c>
      <c r="G250" s="24">
        <v>150000</v>
      </c>
      <c r="H250" s="24">
        <v>150000</v>
      </c>
      <c r="I250" s="25">
        <v>150000</v>
      </c>
      <c r="J250" s="26">
        <f t="shared" si="132"/>
        <v>100</v>
      </c>
      <c r="K250" s="28">
        <f t="shared" si="131"/>
        <v>150</v>
      </c>
      <c r="L250" s="28">
        <v>150</v>
      </c>
      <c r="M250" s="2">
        <f t="shared" si="142"/>
        <v>150</v>
      </c>
      <c r="N250" s="2">
        <f t="shared" si="142"/>
        <v>150</v>
      </c>
      <c r="O250" s="27">
        <f t="shared" si="133"/>
        <v>100</v>
      </c>
      <c r="P250" s="34">
        <v>150</v>
      </c>
      <c r="Q250" s="34">
        <f t="shared" si="125"/>
        <v>0</v>
      </c>
      <c r="R250" s="67">
        <f t="shared" si="123"/>
        <v>0</v>
      </c>
    </row>
    <row r="251" spans="1:18" ht="63">
      <c r="A251" s="30" t="s">
        <v>299</v>
      </c>
      <c r="B251" s="31">
        <v>902</v>
      </c>
      <c r="C251" s="32">
        <v>8</v>
      </c>
      <c r="D251" s="32">
        <v>1</v>
      </c>
      <c r="E251" s="23" t="s">
        <v>300</v>
      </c>
      <c r="F251" s="29" t="s">
        <v>94</v>
      </c>
      <c r="G251" s="24">
        <v>0</v>
      </c>
      <c r="H251" s="24">
        <v>7741000</v>
      </c>
      <c r="I251" s="25">
        <v>7741000</v>
      </c>
      <c r="J251" s="26">
        <f t="shared" si="132"/>
        <v>100</v>
      </c>
      <c r="K251" s="2">
        <f t="shared" ref="K251:M251" si="150">K252</f>
        <v>0</v>
      </c>
      <c r="L251" s="2">
        <f t="shared" si="150"/>
        <v>7741</v>
      </c>
      <c r="M251" s="2">
        <f t="shared" si="150"/>
        <v>7741</v>
      </c>
      <c r="N251" s="2">
        <f>N252</f>
        <v>7741</v>
      </c>
      <c r="O251" s="27">
        <f t="shared" si="133"/>
        <v>100</v>
      </c>
      <c r="P251" s="34">
        <v>7741</v>
      </c>
      <c r="Q251" s="34">
        <f t="shared" si="125"/>
        <v>0</v>
      </c>
      <c r="R251" s="67">
        <f t="shared" si="123"/>
        <v>0</v>
      </c>
    </row>
    <row r="252" spans="1:18" ht="47.25">
      <c r="A252" s="30" t="s">
        <v>268</v>
      </c>
      <c r="B252" s="31">
        <v>902</v>
      </c>
      <c r="C252" s="32">
        <v>8</v>
      </c>
      <c r="D252" s="32">
        <v>1</v>
      </c>
      <c r="E252" s="23" t="s">
        <v>300</v>
      </c>
      <c r="F252" s="29" t="s">
        <v>269</v>
      </c>
      <c r="G252" s="24">
        <v>0</v>
      </c>
      <c r="H252" s="24">
        <v>7741000</v>
      </c>
      <c r="I252" s="25">
        <v>7741000</v>
      </c>
      <c r="J252" s="26">
        <f t="shared" si="132"/>
        <v>100</v>
      </c>
      <c r="K252" s="28">
        <f t="shared" si="131"/>
        <v>0</v>
      </c>
      <c r="L252" s="28">
        <v>7741</v>
      </c>
      <c r="M252" s="2">
        <f t="shared" si="142"/>
        <v>7741</v>
      </c>
      <c r="N252" s="2">
        <f t="shared" si="142"/>
        <v>7741</v>
      </c>
      <c r="O252" s="27">
        <f t="shared" si="133"/>
        <v>100</v>
      </c>
      <c r="P252" s="34">
        <v>7741</v>
      </c>
      <c r="Q252" s="34">
        <f t="shared" si="125"/>
        <v>0</v>
      </c>
      <c r="R252" s="67">
        <f t="shared" si="123"/>
        <v>0</v>
      </c>
    </row>
    <row r="253" spans="1:18" ht="78.75">
      <c r="A253" s="30" t="s">
        <v>301</v>
      </c>
      <c r="B253" s="31">
        <v>902</v>
      </c>
      <c r="C253" s="32">
        <v>8</v>
      </c>
      <c r="D253" s="32">
        <v>1</v>
      </c>
      <c r="E253" s="23" t="s">
        <v>302</v>
      </c>
      <c r="F253" s="29" t="s">
        <v>94</v>
      </c>
      <c r="G253" s="24">
        <v>0</v>
      </c>
      <c r="H253" s="24">
        <v>17675600</v>
      </c>
      <c r="I253" s="25">
        <v>17675600</v>
      </c>
      <c r="J253" s="26">
        <f t="shared" si="132"/>
        <v>100</v>
      </c>
      <c r="K253" s="2">
        <f t="shared" ref="K253:M253" si="151">K254</f>
        <v>0</v>
      </c>
      <c r="L253" s="2">
        <f t="shared" si="151"/>
        <v>17675.599999999999</v>
      </c>
      <c r="M253" s="2">
        <f t="shared" si="151"/>
        <v>17675.599999999999</v>
      </c>
      <c r="N253" s="2">
        <f>N254</f>
        <v>17675.599999999999</v>
      </c>
      <c r="O253" s="27">
        <f t="shared" si="133"/>
        <v>100</v>
      </c>
      <c r="P253" s="34">
        <v>17675.599999999999</v>
      </c>
      <c r="Q253" s="34">
        <f t="shared" si="125"/>
        <v>0</v>
      </c>
      <c r="R253" s="67">
        <f t="shared" si="123"/>
        <v>0</v>
      </c>
    </row>
    <row r="254" spans="1:18" ht="47.25">
      <c r="A254" s="30" t="s">
        <v>268</v>
      </c>
      <c r="B254" s="31">
        <v>902</v>
      </c>
      <c r="C254" s="32">
        <v>8</v>
      </c>
      <c r="D254" s="32">
        <v>1</v>
      </c>
      <c r="E254" s="23" t="s">
        <v>302</v>
      </c>
      <c r="F254" s="29" t="s">
        <v>269</v>
      </c>
      <c r="G254" s="24">
        <v>0</v>
      </c>
      <c r="H254" s="24">
        <v>17675600</v>
      </c>
      <c r="I254" s="25">
        <v>17675600</v>
      </c>
      <c r="J254" s="26">
        <f t="shared" si="132"/>
        <v>100</v>
      </c>
      <c r="K254" s="28">
        <f t="shared" si="131"/>
        <v>0</v>
      </c>
      <c r="L254" s="28">
        <v>17675.599999999999</v>
      </c>
      <c r="M254" s="2">
        <f t="shared" si="142"/>
        <v>17675.599999999999</v>
      </c>
      <c r="N254" s="2">
        <f t="shared" si="142"/>
        <v>17675.599999999999</v>
      </c>
      <c r="O254" s="27">
        <f t="shared" si="133"/>
        <v>100</v>
      </c>
      <c r="P254" s="34">
        <v>17675.599999999999</v>
      </c>
      <c r="Q254" s="34">
        <f t="shared" si="125"/>
        <v>0</v>
      </c>
      <c r="R254" s="67">
        <f t="shared" si="123"/>
        <v>0</v>
      </c>
    </row>
    <row r="255" spans="1:18" ht="47.25">
      <c r="A255" s="30" t="s">
        <v>303</v>
      </c>
      <c r="B255" s="31">
        <v>902</v>
      </c>
      <c r="C255" s="32">
        <v>8</v>
      </c>
      <c r="D255" s="32">
        <v>1</v>
      </c>
      <c r="E255" s="23" t="s">
        <v>304</v>
      </c>
      <c r="F255" s="29" t="s">
        <v>94</v>
      </c>
      <c r="G255" s="24">
        <v>900000</v>
      </c>
      <c r="H255" s="24">
        <v>0</v>
      </c>
      <c r="I255" s="25">
        <v>0</v>
      </c>
      <c r="J255" s="26"/>
      <c r="K255" s="2">
        <f t="shared" ref="K255:M255" si="152">K256</f>
        <v>900</v>
      </c>
      <c r="L255" s="2">
        <f t="shared" si="152"/>
        <v>0</v>
      </c>
      <c r="M255" s="2">
        <f t="shared" si="152"/>
        <v>0</v>
      </c>
      <c r="N255" s="2">
        <f>N256</f>
        <v>0</v>
      </c>
      <c r="O255" s="27"/>
      <c r="P255" s="34">
        <v>0</v>
      </c>
      <c r="Q255" s="34">
        <f t="shared" si="125"/>
        <v>0</v>
      </c>
      <c r="R255" s="67">
        <f t="shared" si="123"/>
        <v>0</v>
      </c>
    </row>
    <row r="256" spans="1:18">
      <c r="A256" s="30" t="s">
        <v>106</v>
      </c>
      <c r="B256" s="31">
        <v>902</v>
      </c>
      <c r="C256" s="32">
        <v>8</v>
      </c>
      <c r="D256" s="32">
        <v>1</v>
      </c>
      <c r="E256" s="23" t="s">
        <v>304</v>
      </c>
      <c r="F256" s="29" t="s">
        <v>107</v>
      </c>
      <c r="G256" s="24">
        <v>900000</v>
      </c>
      <c r="H256" s="24">
        <v>0</v>
      </c>
      <c r="I256" s="25">
        <v>0</v>
      </c>
      <c r="J256" s="26"/>
      <c r="K256" s="28">
        <f t="shared" si="131"/>
        <v>900</v>
      </c>
      <c r="L256" s="28">
        <f t="shared" si="131"/>
        <v>0</v>
      </c>
      <c r="M256" s="2">
        <f t="shared" si="142"/>
        <v>0</v>
      </c>
      <c r="N256" s="2">
        <f t="shared" si="142"/>
        <v>0</v>
      </c>
      <c r="O256" s="27"/>
      <c r="P256" s="34">
        <v>0</v>
      </c>
      <c r="Q256" s="34">
        <f t="shared" si="125"/>
        <v>0</v>
      </c>
      <c r="R256" s="67">
        <f t="shared" si="123"/>
        <v>0</v>
      </c>
    </row>
    <row r="257" spans="1:18" ht="63">
      <c r="A257" s="30" t="s">
        <v>305</v>
      </c>
      <c r="B257" s="31">
        <v>902</v>
      </c>
      <c r="C257" s="32">
        <v>8</v>
      </c>
      <c r="D257" s="32">
        <v>1</v>
      </c>
      <c r="E257" s="23" t="s">
        <v>306</v>
      </c>
      <c r="F257" s="29" t="s">
        <v>94</v>
      </c>
      <c r="G257" s="24">
        <v>0</v>
      </c>
      <c r="H257" s="24">
        <v>1040000</v>
      </c>
      <c r="I257" s="25">
        <v>1040000</v>
      </c>
      <c r="J257" s="26">
        <f t="shared" si="132"/>
        <v>100</v>
      </c>
      <c r="K257" s="2">
        <f t="shared" ref="K257:M257" si="153">SUM(K258:K259)</f>
        <v>0</v>
      </c>
      <c r="L257" s="2">
        <f t="shared" si="153"/>
        <v>1040</v>
      </c>
      <c r="M257" s="2">
        <f t="shared" si="153"/>
        <v>1040</v>
      </c>
      <c r="N257" s="2">
        <f>SUM(N258:N259)</f>
        <v>1040</v>
      </c>
      <c r="O257" s="27">
        <f t="shared" si="133"/>
        <v>100</v>
      </c>
      <c r="P257" s="34">
        <v>1040</v>
      </c>
      <c r="Q257" s="34">
        <f t="shared" si="125"/>
        <v>0</v>
      </c>
      <c r="R257" s="67">
        <f t="shared" si="123"/>
        <v>0</v>
      </c>
    </row>
    <row r="258" spans="1:18">
      <c r="A258" s="30" t="s">
        <v>307</v>
      </c>
      <c r="B258" s="31">
        <v>902</v>
      </c>
      <c r="C258" s="32">
        <v>8</v>
      </c>
      <c r="D258" s="32">
        <v>1</v>
      </c>
      <c r="E258" s="23" t="s">
        <v>306</v>
      </c>
      <c r="F258" s="29" t="s">
        <v>308</v>
      </c>
      <c r="G258" s="24">
        <v>0</v>
      </c>
      <c r="H258" s="24">
        <v>140000</v>
      </c>
      <c r="I258" s="25">
        <v>140000</v>
      </c>
      <c r="J258" s="26">
        <f t="shared" si="132"/>
        <v>100</v>
      </c>
      <c r="K258" s="28">
        <f t="shared" si="131"/>
        <v>0</v>
      </c>
      <c r="L258" s="28">
        <v>140</v>
      </c>
      <c r="M258" s="2">
        <f t="shared" si="142"/>
        <v>140</v>
      </c>
      <c r="N258" s="2">
        <f t="shared" si="142"/>
        <v>140</v>
      </c>
      <c r="O258" s="27">
        <f t="shared" si="133"/>
        <v>100</v>
      </c>
      <c r="P258" s="34">
        <v>140</v>
      </c>
      <c r="Q258" s="34">
        <f t="shared" si="125"/>
        <v>0</v>
      </c>
      <c r="R258" s="67">
        <f t="shared" si="123"/>
        <v>0</v>
      </c>
    </row>
    <row r="259" spans="1:18">
      <c r="A259" s="30" t="s">
        <v>106</v>
      </c>
      <c r="B259" s="31">
        <v>902</v>
      </c>
      <c r="C259" s="32">
        <v>8</v>
      </c>
      <c r="D259" s="32">
        <v>1</v>
      </c>
      <c r="E259" s="23" t="s">
        <v>306</v>
      </c>
      <c r="F259" s="29" t="s">
        <v>107</v>
      </c>
      <c r="G259" s="24">
        <v>0</v>
      </c>
      <c r="H259" s="24">
        <v>900000</v>
      </c>
      <c r="I259" s="25">
        <v>900000</v>
      </c>
      <c r="J259" s="26">
        <f t="shared" si="132"/>
        <v>100</v>
      </c>
      <c r="K259" s="28">
        <f t="shared" si="131"/>
        <v>0</v>
      </c>
      <c r="L259" s="28">
        <v>900</v>
      </c>
      <c r="M259" s="2">
        <f t="shared" si="142"/>
        <v>900</v>
      </c>
      <c r="N259" s="2">
        <f t="shared" si="142"/>
        <v>900</v>
      </c>
      <c r="O259" s="27">
        <f t="shared" si="133"/>
        <v>100</v>
      </c>
      <c r="P259" s="34">
        <v>900</v>
      </c>
      <c r="Q259" s="34">
        <f t="shared" si="125"/>
        <v>0</v>
      </c>
      <c r="R259" s="67">
        <f t="shared" si="123"/>
        <v>0</v>
      </c>
    </row>
    <row r="260" spans="1:18" ht="94.5">
      <c r="A260" s="30" t="s">
        <v>309</v>
      </c>
      <c r="B260" s="31">
        <v>902</v>
      </c>
      <c r="C260" s="32">
        <v>8</v>
      </c>
      <c r="D260" s="32">
        <v>1</v>
      </c>
      <c r="E260" s="23" t="s">
        <v>310</v>
      </c>
      <c r="F260" s="29" t="s">
        <v>94</v>
      </c>
      <c r="G260" s="24">
        <v>0</v>
      </c>
      <c r="H260" s="24">
        <v>1000000</v>
      </c>
      <c r="I260" s="25">
        <v>1000000</v>
      </c>
      <c r="J260" s="26">
        <f t="shared" si="132"/>
        <v>100</v>
      </c>
      <c r="K260" s="2">
        <f t="shared" ref="K260:M260" si="154">K261</f>
        <v>0</v>
      </c>
      <c r="L260" s="2">
        <f t="shared" si="154"/>
        <v>1000</v>
      </c>
      <c r="M260" s="2">
        <f t="shared" si="154"/>
        <v>1000</v>
      </c>
      <c r="N260" s="2">
        <f>N261</f>
        <v>1000</v>
      </c>
      <c r="O260" s="27">
        <f t="shared" si="133"/>
        <v>100</v>
      </c>
      <c r="P260" s="34">
        <v>1000</v>
      </c>
      <c r="Q260" s="34">
        <f t="shared" si="125"/>
        <v>0</v>
      </c>
      <c r="R260" s="67">
        <f t="shared" si="123"/>
        <v>0</v>
      </c>
    </row>
    <row r="261" spans="1:18" ht="31.5">
      <c r="A261" s="30" t="s">
        <v>295</v>
      </c>
      <c r="B261" s="31">
        <v>902</v>
      </c>
      <c r="C261" s="32">
        <v>8</v>
      </c>
      <c r="D261" s="32">
        <v>1</v>
      </c>
      <c r="E261" s="23" t="s">
        <v>310</v>
      </c>
      <c r="F261" s="29" t="s">
        <v>296</v>
      </c>
      <c r="G261" s="24">
        <v>0</v>
      </c>
      <c r="H261" s="24">
        <v>1000000</v>
      </c>
      <c r="I261" s="25">
        <v>1000000</v>
      </c>
      <c r="J261" s="26">
        <f t="shared" si="132"/>
        <v>100</v>
      </c>
      <c r="K261" s="28">
        <f t="shared" si="131"/>
        <v>0</v>
      </c>
      <c r="L261" s="28">
        <v>1000</v>
      </c>
      <c r="M261" s="2">
        <f t="shared" si="142"/>
        <v>1000</v>
      </c>
      <c r="N261" s="2">
        <f t="shared" si="142"/>
        <v>1000</v>
      </c>
      <c r="O261" s="27">
        <f t="shared" si="133"/>
        <v>100</v>
      </c>
      <c r="P261" s="34">
        <v>1000</v>
      </c>
      <c r="Q261" s="34">
        <f t="shared" si="125"/>
        <v>0</v>
      </c>
      <c r="R261" s="67">
        <f t="shared" si="123"/>
        <v>0</v>
      </c>
    </row>
    <row r="262" spans="1:18" ht="63">
      <c r="A262" s="30" t="s">
        <v>266</v>
      </c>
      <c r="B262" s="31">
        <v>902</v>
      </c>
      <c r="C262" s="32">
        <v>8</v>
      </c>
      <c r="D262" s="32">
        <v>1</v>
      </c>
      <c r="E262" s="23" t="s">
        <v>267</v>
      </c>
      <c r="F262" s="29" t="s">
        <v>94</v>
      </c>
      <c r="G262" s="24">
        <v>0</v>
      </c>
      <c r="H262" s="24">
        <v>6722714.0099999998</v>
      </c>
      <c r="I262" s="25">
        <v>6722714.0099999998</v>
      </c>
      <c r="J262" s="26">
        <f t="shared" si="132"/>
        <v>100</v>
      </c>
      <c r="K262" s="2">
        <f t="shared" ref="K262:M262" si="155">K263</f>
        <v>0</v>
      </c>
      <c r="L262" s="2">
        <f t="shared" si="155"/>
        <v>6722.7</v>
      </c>
      <c r="M262" s="2">
        <f t="shared" si="155"/>
        <v>6722.7</v>
      </c>
      <c r="N262" s="2">
        <f>N263</f>
        <v>6722.7</v>
      </c>
      <c r="O262" s="27">
        <f t="shared" si="133"/>
        <v>100</v>
      </c>
      <c r="P262" s="34">
        <v>6722.7</v>
      </c>
      <c r="Q262" s="34">
        <f t="shared" si="125"/>
        <v>0</v>
      </c>
      <c r="R262" s="67">
        <f t="shared" si="123"/>
        <v>0</v>
      </c>
    </row>
    <row r="263" spans="1:18" ht="47.25">
      <c r="A263" s="30" t="s">
        <v>268</v>
      </c>
      <c r="B263" s="31">
        <v>902</v>
      </c>
      <c r="C263" s="32">
        <v>8</v>
      </c>
      <c r="D263" s="32">
        <v>1</v>
      </c>
      <c r="E263" s="23" t="s">
        <v>267</v>
      </c>
      <c r="F263" s="29" t="s">
        <v>269</v>
      </c>
      <c r="G263" s="24">
        <v>0</v>
      </c>
      <c r="H263" s="24">
        <v>6722714.0099999998</v>
      </c>
      <c r="I263" s="25">
        <v>6722714.0099999998</v>
      </c>
      <c r="J263" s="26">
        <f t="shared" si="132"/>
        <v>100</v>
      </c>
      <c r="K263" s="28">
        <f t="shared" si="131"/>
        <v>0</v>
      </c>
      <c r="L263" s="28">
        <v>6722.7</v>
      </c>
      <c r="M263" s="2">
        <f t="shared" si="142"/>
        <v>6722.7</v>
      </c>
      <c r="N263" s="2">
        <f t="shared" si="142"/>
        <v>6722.7</v>
      </c>
      <c r="O263" s="27">
        <f t="shared" si="133"/>
        <v>100</v>
      </c>
      <c r="P263" s="34">
        <v>6722.7</v>
      </c>
      <c r="Q263" s="34">
        <f t="shared" si="125"/>
        <v>0</v>
      </c>
      <c r="R263" s="67">
        <f t="shared" si="123"/>
        <v>0</v>
      </c>
    </row>
    <row r="264" spans="1:18" ht="63">
      <c r="A264" s="30" t="s">
        <v>311</v>
      </c>
      <c r="B264" s="31">
        <v>902</v>
      </c>
      <c r="C264" s="32">
        <v>8</v>
      </c>
      <c r="D264" s="32">
        <v>1</v>
      </c>
      <c r="E264" s="23" t="s">
        <v>312</v>
      </c>
      <c r="F264" s="29" t="s">
        <v>94</v>
      </c>
      <c r="G264" s="24">
        <v>0</v>
      </c>
      <c r="H264" s="24">
        <v>500000</v>
      </c>
      <c r="I264" s="25">
        <v>500000</v>
      </c>
      <c r="J264" s="26">
        <f t="shared" si="132"/>
        <v>100</v>
      </c>
      <c r="K264" s="2">
        <f t="shared" ref="K264:M264" si="156">K265</f>
        <v>0</v>
      </c>
      <c r="L264" s="2">
        <f t="shared" si="156"/>
        <v>500</v>
      </c>
      <c r="M264" s="2">
        <f t="shared" si="156"/>
        <v>500</v>
      </c>
      <c r="N264" s="2">
        <f>N265</f>
        <v>500</v>
      </c>
      <c r="O264" s="27">
        <f t="shared" si="133"/>
        <v>100</v>
      </c>
      <c r="P264" s="34">
        <v>500</v>
      </c>
      <c r="Q264" s="34">
        <f t="shared" si="125"/>
        <v>0</v>
      </c>
      <c r="R264" s="67">
        <f t="shared" si="123"/>
        <v>0</v>
      </c>
    </row>
    <row r="265" spans="1:18" ht="47.25">
      <c r="A265" s="30" t="s">
        <v>268</v>
      </c>
      <c r="B265" s="31">
        <v>902</v>
      </c>
      <c r="C265" s="32">
        <v>8</v>
      </c>
      <c r="D265" s="32">
        <v>1</v>
      </c>
      <c r="E265" s="23" t="s">
        <v>312</v>
      </c>
      <c r="F265" s="29" t="s">
        <v>269</v>
      </c>
      <c r="G265" s="24">
        <v>0</v>
      </c>
      <c r="H265" s="24">
        <v>500000</v>
      </c>
      <c r="I265" s="25">
        <v>500000</v>
      </c>
      <c r="J265" s="26">
        <f t="shared" si="132"/>
        <v>100</v>
      </c>
      <c r="K265" s="28">
        <f t="shared" si="131"/>
        <v>0</v>
      </c>
      <c r="L265" s="28">
        <v>500</v>
      </c>
      <c r="M265" s="2">
        <f t="shared" si="142"/>
        <v>500</v>
      </c>
      <c r="N265" s="2">
        <f t="shared" si="142"/>
        <v>500</v>
      </c>
      <c r="O265" s="27">
        <f t="shared" si="133"/>
        <v>100</v>
      </c>
      <c r="P265" s="34">
        <v>500</v>
      </c>
      <c r="Q265" s="34">
        <f t="shared" si="125"/>
        <v>0</v>
      </c>
      <c r="R265" s="67">
        <f t="shared" si="123"/>
        <v>0</v>
      </c>
    </row>
    <row r="266" spans="1:18" ht="94.5">
      <c r="A266" s="30" t="s">
        <v>313</v>
      </c>
      <c r="B266" s="31">
        <v>902</v>
      </c>
      <c r="C266" s="32">
        <v>8</v>
      </c>
      <c r="D266" s="32">
        <v>1</v>
      </c>
      <c r="E266" s="23" t="s">
        <v>314</v>
      </c>
      <c r="F266" s="29" t="s">
        <v>94</v>
      </c>
      <c r="G266" s="24">
        <v>0</v>
      </c>
      <c r="H266" s="24">
        <v>300000</v>
      </c>
      <c r="I266" s="25">
        <v>300000</v>
      </c>
      <c r="J266" s="26">
        <f t="shared" si="132"/>
        <v>100</v>
      </c>
      <c r="K266" s="2">
        <f t="shared" ref="K266:M266" si="157">K267</f>
        <v>0</v>
      </c>
      <c r="L266" s="2">
        <f t="shared" si="157"/>
        <v>300</v>
      </c>
      <c r="M266" s="2">
        <f t="shared" si="157"/>
        <v>300</v>
      </c>
      <c r="N266" s="2">
        <f>N267</f>
        <v>300</v>
      </c>
      <c r="O266" s="27">
        <f t="shared" si="133"/>
        <v>100</v>
      </c>
      <c r="P266" s="34">
        <v>300</v>
      </c>
      <c r="Q266" s="34">
        <f t="shared" si="125"/>
        <v>0</v>
      </c>
      <c r="R266" s="67">
        <f t="shared" si="123"/>
        <v>0</v>
      </c>
    </row>
    <row r="267" spans="1:18" ht="47.25">
      <c r="A267" s="30" t="s">
        <v>268</v>
      </c>
      <c r="B267" s="31">
        <v>902</v>
      </c>
      <c r="C267" s="32">
        <v>8</v>
      </c>
      <c r="D267" s="32">
        <v>1</v>
      </c>
      <c r="E267" s="23" t="s">
        <v>314</v>
      </c>
      <c r="F267" s="29" t="s">
        <v>269</v>
      </c>
      <c r="G267" s="24">
        <v>0</v>
      </c>
      <c r="H267" s="24">
        <v>300000</v>
      </c>
      <c r="I267" s="25">
        <v>300000</v>
      </c>
      <c r="J267" s="26">
        <f t="shared" si="132"/>
        <v>100</v>
      </c>
      <c r="K267" s="28">
        <f t="shared" si="131"/>
        <v>0</v>
      </c>
      <c r="L267" s="28">
        <v>300</v>
      </c>
      <c r="M267" s="2">
        <f t="shared" si="142"/>
        <v>300</v>
      </c>
      <c r="N267" s="2">
        <f t="shared" si="142"/>
        <v>300</v>
      </c>
      <c r="O267" s="27">
        <f t="shared" si="133"/>
        <v>100</v>
      </c>
      <c r="P267" s="34">
        <v>300</v>
      </c>
      <c r="Q267" s="34">
        <f t="shared" si="125"/>
        <v>0</v>
      </c>
      <c r="R267" s="67">
        <f t="shared" si="123"/>
        <v>0</v>
      </c>
    </row>
    <row r="268" spans="1:18" ht="63">
      <c r="A268" s="30" t="s">
        <v>315</v>
      </c>
      <c r="B268" s="31">
        <v>902</v>
      </c>
      <c r="C268" s="32">
        <v>8</v>
      </c>
      <c r="D268" s="32">
        <v>1</v>
      </c>
      <c r="E268" s="23" t="s">
        <v>316</v>
      </c>
      <c r="F268" s="29" t="s">
        <v>94</v>
      </c>
      <c r="G268" s="24">
        <v>0</v>
      </c>
      <c r="H268" s="24">
        <v>4902500</v>
      </c>
      <c r="I268" s="25">
        <v>0</v>
      </c>
      <c r="J268" s="26">
        <f t="shared" si="132"/>
        <v>0</v>
      </c>
      <c r="K268" s="2">
        <f t="shared" ref="K268:M268" si="158">K269</f>
        <v>0</v>
      </c>
      <c r="L268" s="2">
        <f t="shared" si="158"/>
        <v>4902.5</v>
      </c>
      <c r="M268" s="2">
        <f t="shared" si="158"/>
        <v>4902.5</v>
      </c>
      <c r="N268" s="2">
        <f>N269</f>
        <v>0</v>
      </c>
      <c r="O268" s="27">
        <f t="shared" si="133"/>
        <v>0</v>
      </c>
      <c r="P268" s="34">
        <v>0</v>
      </c>
      <c r="Q268" s="34">
        <f t="shared" si="125"/>
        <v>0</v>
      </c>
      <c r="R268" s="67">
        <f t="shared" ref="R268:R331" si="159">G268/1000-K268</f>
        <v>0</v>
      </c>
    </row>
    <row r="269" spans="1:18" ht="47.25">
      <c r="A269" s="30" t="s">
        <v>268</v>
      </c>
      <c r="B269" s="31">
        <v>902</v>
      </c>
      <c r="C269" s="32">
        <v>8</v>
      </c>
      <c r="D269" s="32">
        <v>1</v>
      </c>
      <c r="E269" s="23" t="s">
        <v>316</v>
      </c>
      <c r="F269" s="29" t="s">
        <v>269</v>
      </c>
      <c r="G269" s="24">
        <v>0</v>
      </c>
      <c r="H269" s="24">
        <v>4902500</v>
      </c>
      <c r="I269" s="25">
        <v>0</v>
      </c>
      <c r="J269" s="26">
        <f t="shared" si="132"/>
        <v>0</v>
      </c>
      <c r="K269" s="28">
        <f t="shared" si="131"/>
        <v>0</v>
      </c>
      <c r="L269" s="28">
        <v>4902.5</v>
      </c>
      <c r="M269" s="2">
        <f t="shared" si="142"/>
        <v>4902.5</v>
      </c>
      <c r="N269" s="2">
        <f t="shared" si="142"/>
        <v>0</v>
      </c>
      <c r="O269" s="27">
        <f t="shared" si="133"/>
        <v>0</v>
      </c>
      <c r="P269" s="34">
        <v>0</v>
      </c>
      <c r="Q269" s="34">
        <f t="shared" si="125"/>
        <v>0</v>
      </c>
      <c r="R269" s="67">
        <f t="shared" si="159"/>
        <v>0</v>
      </c>
    </row>
    <row r="270" spans="1:18" ht="78.75">
      <c r="A270" s="30" t="s">
        <v>278</v>
      </c>
      <c r="B270" s="31">
        <v>902</v>
      </c>
      <c r="C270" s="32">
        <v>8</v>
      </c>
      <c r="D270" s="32">
        <v>1</v>
      </c>
      <c r="E270" s="23" t="s">
        <v>279</v>
      </c>
      <c r="F270" s="29" t="s">
        <v>94</v>
      </c>
      <c r="G270" s="24">
        <v>0</v>
      </c>
      <c r="H270" s="24">
        <v>33500000</v>
      </c>
      <c r="I270" s="25">
        <v>33500000</v>
      </c>
      <c r="J270" s="26">
        <f t="shared" si="132"/>
        <v>100</v>
      </c>
      <c r="K270" s="2">
        <f t="shared" ref="K270:M270" si="160">SUM(K271:K273)</f>
        <v>0</v>
      </c>
      <c r="L270" s="2">
        <f t="shared" ref="L270" si="161">SUM(L271:L273)</f>
        <v>33500</v>
      </c>
      <c r="M270" s="2">
        <f t="shared" si="160"/>
        <v>33500</v>
      </c>
      <c r="N270" s="2">
        <f>SUM(N271:N273)</f>
        <v>33500</v>
      </c>
      <c r="O270" s="27">
        <f t="shared" si="133"/>
        <v>100</v>
      </c>
      <c r="P270" s="34">
        <v>33500</v>
      </c>
      <c r="Q270" s="34">
        <f t="shared" ref="Q270:Q333" si="162">N270-P270</f>
        <v>0</v>
      </c>
      <c r="R270" s="67">
        <f t="shared" si="159"/>
        <v>0</v>
      </c>
    </row>
    <row r="271" spans="1:18" ht="47.25">
      <c r="A271" s="30" t="s">
        <v>268</v>
      </c>
      <c r="B271" s="31">
        <v>902</v>
      </c>
      <c r="C271" s="32">
        <v>8</v>
      </c>
      <c r="D271" s="32">
        <v>1</v>
      </c>
      <c r="E271" s="23" t="s">
        <v>279</v>
      </c>
      <c r="F271" s="29" t="s">
        <v>269</v>
      </c>
      <c r="G271" s="24">
        <v>0</v>
      </c>
      <c r="H271" s="24">
        <v>14000000</v>
      </c>
      <c r="I271" s="25">
        <v>14000000</v>
      </c>
      <c r="J271" s="26">
        <f t="shared" si="132"/>
        <v>100</v>
      </c>
      <c r="K271" s="28">
        <f t="shared" si="131"/>
        <v>0</v>
      </c>
      <c r="L271" s="28">
        <v>14000</v>
      </c>
      <c r="M271" s="2">
        <f t="shared" si="142"/>
        <v>14000</v>
      </c>
      <c r="N271" s="2">
        <f t="shared" si="142"/>
        <v>14000</v>
      </c>
      <c r="O271" s="27">
        <f t="shared" si="133"/>
        <v>100</v>
      </c>
      <c r="P271" s="34">
        <v>14000</v>
      </c>
      <c r="Q271" s="34">
        <f t="shared" si="162"/>
        <v>0</v>
      </c>
      <c r="R271" s="67">
        <f t="shared" si="159"/>
        <v>0</v>
      </c>
    </row>
    <row r="272" spans="1:18">
      <c r="A272" s="30" t="s">
        <v>106</v>
      </c>
      <c r="B272" s="31">
        <v>902</v>
      </c>
      <c r="C272" s="32">
        <v>8</v>
      </c>
      <c r="D272" s="32">
        <v>1</v>
      </c>
      <c r="E272" s="23" t="s">
        <v>279</v>
      </c>
      <c r="F272" s="29" t="s">
        <v>107</v>
      </c>
      <c r="G272" s="24">
        <v>0</v>
      </c>
      <c r="H272" s="24">
        <v>9500000</v>
      </c>
      <c r="I272" s="25">
        <v>9500000</v>
      </c>
      <c r="J272" s="26">
        <f t="shared" si="132"/>
        <v>100</v>
      </c>
      <c r="K272" s="28">
        <f t="shared" si="131"/>
        <v>0</v>
      </c>
      <c r="L272" s="28">
        <v>9500</v>
      </c>
      <c r="M272" s="2">
        <f t="shared" si="142"/>
        <v>9500</v>
      </c>
      <c r="N272" s="2">
        <f t="shared" si="142"/>
        <v>9500</v>
      </c>
      <c r="O272" s="27">
        <f t="shared" si="133"/>
        <v>100</v>
      </c>
      <c r="P272" s="34">
        <v>9500</v>
      </c>
      <c r="Q272" s="34">
        <f t="shared" si="162"/>
        <v>0</v>
      </c>
      <c r="R272" s="67">
        <f t="shared" si="159"/>
        <v>0</v>
      </c>
    </row>
    <row r="273" spans="1:18">
      <c r="A273" s="30" t="s">
        <v>175</v>
      </c>
      <c r="B273" s="31">
        <v>902</v>
      </c>
      <c r="C273" s="32">
        <v>8</v>
      </c>
      <c r="D273" s="32">
        <v>1</v>
      </c>
      <c r="E273" s="23" t="s">
        <v>279</v>
      </c>
      <c r="F273" s="29" t="s">
        <v>176</v>
      </c>
      <c r="G273" s="24">
        <v>0</v>
      </c>
      <c r="H273" s="24">
        <v>10000000</v>
      </c>
      <c r="I273" s="25">
        <v>10000000</v>
      </c>
      <c r="J273" s="26">
        <f t="shared" si="132"/>
        <v>100</v>
      </c>
      <c r="K273" s="28">
        <f t="shared" si="131"/>
        <v>0</v>
      </c>
      <c r="L273" s="28">
        <v>10000</v>
      </c>
      <c r="M273" s="2">
        <f t="shared" si="142"/>
        <v>10000</v>
      </c>
      <c r="N273" s="2">
        <f t="shared" si="142"/>
        <v>10000</v>
      </c>
      <c r="O273" s="27">
        <f t="shared" si="133"/>
        <v>100</v>
      </c>
      <c r="P273" s="34">
        <v>10000</v>
      </c>
      <c r="Q273" s="34">
        <f t="shared" si="162"/>
        <v>0</v>
      </c>
      <c r="R273" s="67">
        <f t="shared" si="159"/>
        <v>0</v>
      </c>
    </row>
    <row r="274" spans="1:18" ht="94.5">
      <c r="A274" s="30" t="s">
        <v>317</v>
      </c>
      <c r="B274" s="31">
        <v>902</v>
      </c>
      <c r="C274" s="32">
        <v>8</v>
      </c>
      <c r="D274" s="32">
        <v>1</v>
      </c>
      <c r="E274" s="23" t="s">
        <v>318</v>
      </c>
      <c r="F274" s="29" t="s">
        <v>94</v>
      </c>
      <c r="G274" s="24">
        <v>0</v>
      </c>
      <c r="H274" s="24">
        <v>7700000</v>
      </c>
      <c r="I274" s="25">
        <v>7700000</v>
      </c>
      <c r="J274" s="26">
        <f t="shared" si="132"/>
        <v>100</v>
      </c>
      <c r="K274" s="2">
        <f t="shared" ref="K274:M274" si="163">K275</f>
        <v>0</v>
      </c>
      <c r="L274" s="2">
        <f t="shared" si="163"/>
        <v>7700</v>
      </c>
      <c r="M274" s="2">
        <f t="shared" si="163"/>
        <v>7700</v>
      </c>
      <c r="N274" s="2">
        <f>N275</f>
        <v>7700</v>
      </c>
      <c r="O274" s="27">
        <f t="shared" si="133"/>
        <v>100</v>
      </c>
      <c r="P274" s="34">
        <v>7700</v>
      </c>
      <c r="Q274" s="34">
        <f t="shared" si="162"/>
        <v>0</v>
      </c>
      <c r="R274" s="67">
        <f t="shared" si="159"/>
        <v>0</v>
      </c>
    </row>
    <row r="275" spans="1:18">
      <c r="A275" s="30" t="s">
        <v>106</v>
      </c>
      <c r="B275" s="31">
        <v>902</v>
      </c>
      <c r="C275" s="32">
        <v>8</v>
      </c>
      <c r="D275" s="32">
        <v>1</v>
      </c>
      <c r="E275" s="23" t="s">
        <v>318</v>
      </c>
      <c r="F275" s="29" t="s">
        <v>107</v>
      </c>
      <c r="G275" s="24">
        <v>0</v>
      </c>
      <c r="H275" s="24">
        <v>7700000</v>
      </c>
      <c r="I275" s="25">
        <v>7700000</v>
      </c>
      <c r="J275" s="26">
        <f t="shared" si="132"/>
        <v>100</v>
      </c>
      <c r="K275" s="28">
        <f t="shared" si="131"/>
        <v>0</v>
      </c>
      <c r="L275" s="28">
        <v>7700</v>
      </c>
      <c r="M275" s="2">
        <f t="shared" si="142"/>
        <v>7700</v>
      </c>
      <c r="N275" s="2">
        <f t="shared" si="142"/>
        <v>7700</v>
      </c>
      <c r="O275" s="27">
        <f t="shared" si="133"/>
        <v>100</v>
      </c>
      <c r="P275" s="34">
        <v>7700</v>
      </c>
      <c r="Q275" s="34">
        <f t="shared" si="162"/>
        <v>0</v>
      </c>
      <c r="R275" s="67">
        <f t="shared" si="159"/>
        <v>0</v>
      </c>
    </row>
    <row r="276" spans="1:18" ht="63">
      <c r="A276" s="30" t="s">
        <v>319</v>
      </c>
      <c r="B276" s="31">
        <v>902</v>
      </c>
      <c r="C276" s="32">
        <v>8</v>
      </c>
      <c r="D276" s="32">
        <v>1</v>
      </c>
      <c r="E276" s="23" t="s">
        <v>320</v>
      </c>
      <c r="F276" s="29" t="s">
        <v>94</v>
      </c>
      <c r="G276" s="24">
        <v>42656100</v>
      </c>
      <c r="H276" s="24">
        <v>41467228</v>
      </c>
      <c r="I276" s="25">
        <v>41467228</v>
      </c>
      <c r="J276" s="26">
        <f t="shared" si="132"/>
        <v>100</v>
      </c>
      <c r="K276" s="2">
        <f t="shared" ref="K276:M276" si="164">SUM(K277:K279)</f>
        <v>42656.1</v>
      </c>
      <c r="L276" s="2">
        <f t="shared" si="164"/>
        <v>41467.199999999997</v>
      </c>
      <c r="M276" s="2">
        <f t="shared" si="164"/>
        <v>41467.199999999997</v>
      </c>
      <c r="N276" s="2">
        <f>SUM(N277:N279)</f>
        <v>41467.199999999997</v>
      </c>
      <c r="O276" s="27">
        <f t="shared" si="133"/>
        <v>100</v>
      </c>
      <c r="P276" s="34">
        <v>41467.199999999997</v>
      </c>
      <c r="Q276" s="34">
        <f t="shared" si="162"/>
        <v>0</v>
      </c>
      <c r="R276" s="67">
        <f t="shared" si="159"/>
        <v>0</v>
      </c>
    </row>
    <row r="277" spans="1:18" ht="47.25">
      <c r="A277" s="30" t="s">
        <v>110</v>
      </c>
      <c r="B277" s="31">
        <v>902</v>
      </c>
      <c r="C277" s="32">
        <v>8</v>
      </c>
      <c r="D277" s="32">
        <v>1</v>
      </c>
      <c r="E277" s="23" t="s">
        <v>320</v>
      </c>
      <c r="F277" s="29" t="s">
        <v>111</v>
      </c>
      <c r="G277" s="24">
        <v>40101100</v>
      </c>
      <c r="H277" s="24">
        <v>38704228</v>
      </c>
      <c r="I277" s="25">
        <v>38704228</v>
      </c>
      <c r="J277" s="26">
        <f t="shared" si="132"/>
        <v>100</v>
      </c>
      <c r="K277" s="28">
        <f t="shared" si="131"/>
        <v>40101.1</v>
      </c>
      <c r="L277" s="28">
        <v>38704.199999999997</v>
      </c>
      <c r="M277" s="2">
        <f t="shared" si="142"/>
        <v>38704.199999999997</v>
      </c>
      <c r="N277" s="2">
        <f t="shared" si="142"/>
        <v>38704.199999999997</v>
      </c>
      <c r="O277" s="27">
        <f t="shared" si="133"/>
        <v>100</v>
      </c>
      <c r="P277" s="34">
        <v>38704.199999999997</v>
      </c>
      <c r="Q277" s="34">
        <f t="shared" si="162"/>
        <v>0</v>
      </c>
      <c r="R277" s="67">
        <f t="shared" si="159"/>
        <v>0</v>
      </c>
    </row>
    <row r="278" spans="1:18" ht="47.25">
      <c r="A278" s="30" t="s">
        <v>211</v>
      </c>
      <c r="B278" s="31">
        <v>902</v>
      </c>
      <c r="C278" s="32">
        <v>8</v>
      </c>
      <c r="D278" s="32">
        <v>1</v>
      </c>
      <c r="E278" s="23" t="s">
        <v>320</v>
      </c>
      <c r="F278" s="29" t="s">
        <v>212</v>
      </c>
      <c r="G278" s="24">
        <v>2555000</v>
      </c>
      <c r="H278" s="24">
        <v>2512000</v>
      </c>
      <c r="I278" s="25">
        <v>2512000</v>
      </c>
      <c r="J278" s="26">
        <f t="shared" si="132"/>
        <v>100</v>
      </c>
      <c r="K278" s="28">
        <f t="shared" ref="K278:K342" si="165">G278/1000</f>
        <v>2555</v>
      </c>
      <c r="L278" s="28">
        <v>2512</v>
      </c>
      <c r="M278" s="2">
        <f t="shared" si="142"/>
        <v>2512</v>
      </c>
      <c r="N278" s="2">
        <f t="shared" si="142"/>
        <v>2512</v>
      </c>
      <c r="O278" s="27">
        <f t="shared" si="133"/>
        <v>100</v>
      </c>
      <c r="P278" s="34">
        <v>2512</v>
      </c>
      <c r="Q278" s="34">
        <f t="shared" si="162"/>
        <v>0</v>
      </c>
      <c r="R278" s="67">
        <f t="shared" si="159"/>
        <v>0</v>
      </c>
    </row>
    <row r="279" spans="1:18">
      <c r="A279" s="30" t="s">
        <v>175</v>
      </c>
      <c r="B279" s="31">
        <v>902</v>
      </c>
      <c r="C279" s="32">
        <v>8</v>
      </c>
      <c r="D279" s="32">
        <v>1</v>
      </c>
      <c r="E279" s="23" t="s">
        <v>320</v>
      </c>
      <c r="F279" s="29" t="s">
        <v>176</v>
      </c>
      <c r="G279" s="24">
        <v>0</v>
      </c>
      <c r="H279" s="24">
        <v>251000</v>
      </c>
      <c r="I279" s="25">
        <v>251000</v>
      </c>
      <c r="J279" s="26">
        <f t="shared" ref="J279:J345" si="166">I279*100/H279</f>
        <v>100</v>
      </c>
      <c r="K279" s="28">
        <f t="shared" si="165"/>
        <v>0</v>
      </c>
      <c r="L279" s="28">
        <v>251</v>
      </c>
      <c r="M279" s="2">
        <f t="shared" si="142"/>
        <v>251</v>
      </c>
      <c r="N279" s="2">
        <f t="shared" si="142"/>
        <v>251</v>
      </c>
      <c r="O279" s="27">
        <f t="shared" ref="O279:O345" si="167">N279*100/M279</f>
        <v>100</v>
      </c>
      <c r="P279" s="34">
        <v>251</v>
      </c>
      <c r="Q279" s="34">
        <f t="shared" si="162"/>
        <v>0</v>
      </c>
      <c r="R279" s="67">
        <f t="shared" si="159"/>
        <v>0</v>
      </c>
    </row>
    <row r="280" spans="1:18" ht="78.75">
      <c r="A280" s="30" t="s">
        <v>321</v>
      </c>
      <c r="B280" s="31">
        <v>902</v>
      </c>
      <c r="C280" s="32">
        <v>8</v>
      </c>
      <c r="D280" s="32">
        <v>1</v>
      </c>
      <c r="E280" s="23" t="s">
        <v>322</v>
      </c>
      <c r="F280" s="29" t="s">
        <v>94</v>
      </c>
      <c r="G280" s="24">
        <v>330000</v>
      </c>
      <c r="H280" s="24">
        <v>330000</v>
      </c>
      <c r="I280" s="25">
        <v>330000</v>
      </c>
      <c r="J280" s="26">
        <f t="shared" si="166"/>
        <v>100</v>
      </c>
      <c r="K280" s="2">
        <f t="shared" ref="K280:M280" si="168">K281</f>
        <v>330</v>
      </c>
      <c r="L280" s="2">
        <f t="shared" si="168"/>
        <v>330</v>
      </c>
      <c r="M280" s="2">
        <f t="shared" si="168"/>
        <v>330</v>
      </c>
      <c r="N280" s="2">
        <f>N281</f>
        <v>330</v>
      </c>
      <c r="O280" s="27">
        <f t="shared" si="167"/>
        <v>100</v>
      </c>
      <c r="P280" s="34">
        <v>330</v>
      </c>
      <c r="Q280" s="34">
        <f t="shared" si="162"/>
        <v>0</v>
      </c>
      <c r="R280" s="67">
        <f t="shared" si="159"/>
        <v>0</v>
      </c>
    </row>
    <row r="281" spans="1:18">
      <c r="A281" s="30" t="s">
        <v>307</v>
      </c>
      <c r="B281" s="31">
        <v>902</v>
      </c>
      <c r="C281" s="32">
        <v>8</v>
      </c>
      <c r="D281" s="32">
        <v>1</v>
      </c>
      <c r="E281" s="23" t="s">
        <v>322</v>
      </c>
      <c r="F281" s="29" t="s">
        <v>308</v>
      </c>
      <c r="G281" s="24">
        <v>330000</v>
      </c>
      <c r="H281" s="24">
        <v>330000</v>
      </c>
      <c r="I281" s="25">
        <v>330000</v>
      </c>
      <c r="J281" s="26">
        <f t="shared" si="166"/>
        <v>100</v>
      </c>
      <c r="K281" s="28">
        <f t="shared" si="165"/>
        <v>330</v>
      </c>
      <c r="L281" s="28">
        <v>330</v>
      </c>
      <c r="M281" s="2">
        <f t="shared" si="142"/>
        <v>330</v>
      </c>
      <c r="N281" s="2">
        <f t="shared" si="142"/>
        <v>330</v>
      </c>
      <c r="O281" s="27">
        <f t="shared" si="167"/>
        <v>100</v>
      </c>
      <c r="P281" s="34">
        <v>330</v>
      </c>
      <c r="Q281" s="34">
        <f t="shared" si="162"/>
        <v>0</v>
      </c>
      <c r="R281" s="67">
        <f t="shared" si="159"/>
        <v>0</v>
      </c>
    </row>
    <row r="282" spans="1:18" ht="94.5">
      <c r="A282" s="30" t="s">
        <v>323</v>
      </c>
      <c r="B282" s="31">
        <v>902</v>
      </c>
      <c r="C282" s="32">
        <v>8</v>
      </c>
      <c r="D282" s="32">
        <v>1</v>
      </c>
      <c r="E282" s="23" t="s">
        <v>324</v>
      </c>
      <c r="F282" s="29" t="s">
        <v>94</v>
      </c>
      <c r="G282" s="24">
        <v>120000</v>
      </c>
      <c r="H282" s="24">
        <v>120000</v>
      </c>
      <c r="I282" s="25">
        <v>120000</v>
      </c>
      <c r="J282" s="26">
        <f t="shared" si="166"/>
        <v>100</v>
      </c>
      <c r="K282" s="2">
        <f t="shared" ref="K282:M282" si="169">K283</f>
        <v>120</v>
      </c>
      <c r="L282" s="2">
        <f t="shared" si="169"/>
        <v>120</v>
      </c>
      <c r="M282" s="2">
        <f t="shared" si="169"/>
        <v>120</v>
      </c>
      <c r="N282" s="2">
        <f>N283</f>
        <v>120</v>
      </c>
      <c r="O282" s="27">
        <f t="shared" si="167"/>
        <v>100</v>
      </c>
      <c r="P282" s="34">
        <v>120</v>
      </c>
      <c r="Q282" s="34">
        <f t="shared" si="162"/>
        <v>0</v>
      </c>
      <c r="R282" s="67">
        <f t="shared" si="159"/>
        <v>0</v>
      </c>
    </row>
    <row r="283" spans="1:18" ht="31.5">
      <c r="A283" s="30" t="s">
        <v>295</v>
      </c>
      <c r="B283" s="31">
        <v>902</v>
      </c>
      <c r="C283" s="32">
        <v>8</v>
      </c>
      <c r="D283" s="32">
        <v>1</v>
      </c>
      <c r="E283" s="23" t="s">
        <v>324</v>
      </c>
      <c r="F283" s="29" t="s">
        <v>296</v>
      </c>
      <c r="G283" s="24">
        <v>120000</v>
      </c>
      <c r="H283" s="24">
        <v>120000</v>
      </c>
      <c r="I283" s="25">
        <v>120000</v>
      </c>
      <c r="J283" s="26">
        <f t="shared" si="166"/>
        <v>100</v>
      </c>
      <c r="K283" s="28">
        <f t="shared" si="165"/>
        <v>120</v>
      </c>
      <c r="L283" s="28">
        <v>120</v>
      </c>
      <c r="M283" s="2">
        <f t="shared" si="142"/>
        <v>120</v>
      </c>
      <c r="N283" s="2">
        <f t="shared" si="142"/>
        <v>120</v>
      </c>
      <c r="O283" s="27">
        <f t="shared" si="167"/>
        <v>100</v>
      </c>
      <c r="P283" s="34">
        <v>120</v>
      </c>
      <c r="Q283" s="34">
        <f t="shared" si="162"/>
        <v>0</v>
      </c>
      <c r="R283" s="67">
        <f t="shared" si="159"/>
        <v>0</v>
      </c>
    </row>
    <row r="284" spans="1:18" ht="141.75">
      <c r="A284" s="30" t="s">
        <v>325</v>
      </c>
      <c r="B284" s="31">
        <v>902</v>
      </c>
      <c r="C284" s="32">
        <v>8</v>
      </c>
      <c r="D284" s="32">
        <v>1</v>
      </c>
      <c r="E284" s="23" t="s">
        <v>326</v>
      </c>
      <c r="F284" s="29" t="s">
        <v>94</v>
      </c>
      <c r="G284" s="24">
        <v>1662900</v>
      </c>
      <c r="H284" s="24">
        <v>1662900</v>
      </c>
      <c r="I284" s="25">
        <v>1662900</v>
      </c>
      <c r="J284" s="26">
        <f t="shared" si="166"/>
        <v>100</v>
      </c>
      <c r="K284" s="2">
        <f t="shared" ref="K284:M284" si="170">SUM(K285:K288)</f>
        <v>1662.9</v>
      </c>
      <c r="L284" s="2">
        <f t="shared" ref="L284" si="171">SUM(L285:L288)</f>
        <v>1662.9</v>
      </c>
      <c r="M284" s="2">
        <f t="shared" si="170"/>
        <v>1662.9</v>
      </c>
      <c r="N284" s="2">
        <f>SUM(N285:N288)</f>
        <v>1662.9</v>
      </c>
      <c r="O284" s="27">
        <f t="shared" si="167"/>
        <v>100</v>
      </c>
      <c r="P284" s="34">
        <v>1662.9</v>
      </c>
      <c r="Q284" s="34">
        <f t="shared" si="162"/>
        <v>0</v>
      </c>
      <c r="R284" s="67">
        <f t="shared" si="159"/>
        <v>0</v>
      </c>
    </row>
    <row r="285" spans="1:18" ht="31.5">
      <c r="A285" s="30" t="s">
        <v>187</v>
      </c>
      <c r="B285" s="31">
        <v>902</v>
      </c>
      <c r="C285" s="32">
        <v>8</v>
      </c>
      <c r="D285" s="32">
        <v>1</v>
      </c>
      <c r="E285" s="23" t="s">
        <v>326</v>
      </c>
      <c r="F285" s="29" t="s">
        <v>188</v>
      </c>
      <c r="G285" s="24">
        <v>1449500</v>
      </c>
      <c r="H285" s="24">
        <v>1449500</v>
      </c>
      <c r="I285" s="25">
        <v>1449500</v>
      </c>
      <c r="J285" s="26">
        <f t="shared" si="166"/>
        <v>100</v>
      </c>
      <c r="K285" s="28">
        <f t="shared" si="165"/>
        <v>1449.5</v>
      </c>
      <c r="L285" s="28">
        <v>1449.5</v>
      </c>
      <c r="M285" s="2">
        <f t="shared" si="142"/>
        <v>1449.5</v>
      </c>
      <c r="N285" s="2">
        <f t="shared" si="142"/>
        <v>1449.5</v>
      </c>
      <c r="O285" s="27">
        <f t="shared" si="167"/>
        <v>100</v>
      </c>
      <c r="P285" s="34">
        <v>1449.5</v>
      </c>
      <c r="Q285" s="34">
        <f t="shared" si="162"/>
        <v>0</v>
      </c>
      <c r="R285" s="67">
        <f t="shared" si="159"/>
        <v>0</v>
      </c>
    </row>
    <row r="286" spans="1:18" ht="31.5">
      <c r="A286" s="30" t="s">
        <v>189</v>
      </c>
      <c r="B286" s="31">
        <v>902</v>
      </c>
      <c r="C286" s="32">
        <v>8</v>
      </c>
      <c r="D286" s="32">
        <v>1</v>
      </c>
      <c r="E286" s="23" t="s">
        <v>326</v>
      </c>
      <c r="F286" s="29" t="s">
        <v>190</v>
      </c>
      <c r="G286" s="24">
        <v>0</v>
      </c>
      <c r="H286" s="24">
        <v>62500</v>
      </c>
      <c r="I286" s="25">
        <v>62500</v>
      </c>
      <c r="J286" s="26">
        <f t="shared" si="166"/>
        <v>100</v>
      </c>
      <c r="K286" s="28">
        <f t="shared" si="165"/>
        <v>0</v>
      </c>
      <c r="L286" s="28">
        <v>62.5</v>
      </c>
      <c r="M286" s="2">
        <f t="shared" si="142"/>
        <v>62.5</v>
      </c>
      <c r="N286" s="2">
        <f t="shared" si="142"/>
        <v>62.5</v>
      </c>
      <c r="O286" s="27">
        <f t="shared" si="167"/>
        <v>100</v>
      </c>
      <c r="P286" s="34">
        <v>62.5</v>
      </c>
      <c r="Q286" s="34">
        <f t="shared" si="162"/>
        <v>0</v>
      </c>
      <c r="R286" s="67">
        <f t="shared" si="159"/>
        <v>0</v>
      </c>
    </row>
    <row r="287" spans="1:18" ht="31.5">
      <c r="A287" s="30" t="s">
        <v>191</v>
      </c>
      <c r="B287" s="31">
        <v>902</v>
      </c>
      <c r="C287" s="32">
        <v>8</v>
      </c>
      <c r="D287" s="32">
        <v>1</v>
      </c>
      <c r="E287" s="23" t="s">
        <v>326</v>
      </c>
      <c r="F287" s="29" t="s">
        <v>192</v>
      </c>
      <c r="G287" s="24">
        <v>0</v>
      </c>
      <c r="H287" s="24">
        <v>65000</v>
      </c>
      <c r="I287" s="25">
        <v>65000</v>
      </c>
      <c r="J287" s="26">
        <f t="shared" si="166"/>
        <v>100</v>
      </c>
      <c r="K287" s="28">
        <f t="shared" si="165"/>
        <v>0</v>
      </c>
      <c r="L287" s="28">
        <v>65</v>
      </c>
      <c r="M287" s="2">
        <f t="shared" si="142"/>
        <v>65</v>
      </c>
      <c r="N287" s="2">
        <f t="shared" si="142"/>
        <v>65</v>
      </c>
      <c r="O287" s="27">
        <f t="shared" si="167"/>
        <v>100</v>
      </c>
      <c r="P287" s="34">
        <v>65</v>
      </c>
      <c r="Q287" s="34">
        <f t="shared" si="162"/>
        <v>0</v>
      </c>
      <c r="R287" s="67">
        <f t="shared" si="159"/>
        <v>0</v>
      </c>
    </row>
    <row r="288" spans="1:18" ht="31.5">
      <c r="A288" s="30" t="s">
        <v>114</v>
      </c>
      <c r="B288" s="31">
        <v>902</v>
      </c>
      <c r="C288" s="32">
        <v>8</v>
      </c>
      <c r="D288" s="32">
        <v>1</v>
      </c>
      <c r="E288" s="23" t="s">
        <v>326</v>
      </c>
      <c r="F288" s="29" t="s">
        <v>115</v>
      </c>
      <c r="G288" s="24">
        <v>213400</v>
      </c>
      <c r="H288" s="24">
        <v>85900</v>
      </c>
      <c r="I288" s="25">
        <v>85900</v>
      </c>
      <c r="J288" s="26">
        <f t="shared" si="166"/>
        <v>100</v>
      </c>
      <c r="K288" s="28">
        <f t="shared" si="165"/>
        <v>213.4</v>
      </c>
      <c r="L288" s="28">
        <v>85.9</v>
      </c>
      <c r="M288" s="2">
        <f t="shared" si="142"/>
        <v>85.9</v>
      </c>
      <c r="N288" s="2">
        <f t="shared" si="142"/>
        <v>85.9</v>
      </c>
      <c r="O288" s="27">
        <f t="shared" si="167"/>
        <v>100</v>
      </c>
      <c r="P288" s="34">
        <v>85.9</v>
      </c>
      <c r="Q288" s="34">
        <f t="shared" si="162"/>
        <v>0</v>
      </c>
      <c r="R288" s="67">
        <f t="shared" si="159"/>
        <v>0</v>
      </c>
    </row>
    <row r="289" spans="1:18" ht="78.75">
      <c r="A289" s="30" t="s">
        <v>327</v>
      </c>
      <c r="B289" s="31">
        <v>902</v>
      </c>
      <c r="C289" s="32">
        <v>8</v>
      </c>
      <c r="D289" s="32">
        <v>1</v>
      </c>
      <c r="E289" s="23" t="s">
        <v>328</v>
      </c>
      <c r="F289" s="29" t="s">
        <v>94</v>
      </c>
      <c r="G289" s="24">
        <v>2112600</v>
      </c>
      <c r="H289" s="24">
        <v>2087600</v>
      </c>
      <c r="I289" s="25">
        <v>2087600</v>
      </c>
      <c r="J289" s="26">
        <f t="shared" si="166"/>
        <v>100</v>
      </c>
      <c r="K289" s="2">
        <f t="shared" ref="K289:M289" si="172">K290</f>
        <v>2112.6</v>
      </c>
      <c r="L289" s="2">
        <f t="shared" si="172"/>
        <v>2087.6</v>
      </c>
      <c r="M289" s="2">
        <f t="shared" si="172"/>
        <v>2087.6</v>
      </c>
      <c r="N289" s="2">
        <f>N290</f>
        <v>2087.6</v>
      </c>
      <c r="O289" s="27">
        <f t="shared" si="167"/>
        <v>100</v>
      </c>
      <c r="P289" s="34">
        <v>2087.6</v>
      </c>
      <c r="Q289" s="34">
        <f t="shared" si="162"/>
        <v>0</v>
      </c>
      <c r="R289" s="67">
        <f t="shared" si="159"/>
        <v>0</v>
      </c>
    </row>
    <row r="290" spans="1:18" ht="47.25">
      <c r="A290" s="30" t="s">
        <v>211</v>
      </c>
      <c r="B290" s="31">
        <v>902</v>
      </c>
      <c r="C290" s="32">
        <v>8</v>
      </c>
      <c r="D290" s="32">
        <v>1</v>
      </c>
      <c r="E290" s="23" t="s">
        <v>328</v>
      </c>
      <c r="F290" s="29" t="s">
        <v>212</v>
      </c>
      <c r="G290" s="24">
        <v>2112600</v>
      </c>
      <c r="H290" s="24">
        <v>2087600</v>
      </c>
      <c r="I290" s="25">
        <v>2087600</v>
      </c>
      <c r="J290" s="26">
        <f t="shared" si="166"/>
        <v>100</v>
      </c>
      <c r="K290" s="28">
        <f t="shared" si="165"/>
        <v>2112.6</v>
      </c>
      <c r="L290" s="28">
        <v>2087.6</v>
      </c>
      <c r="M290" s="2">
        <f t="shared" si="142"/>
        <v>2087.6</v>
      </c>
      <c r="N290" s="2">
        <f t="shared" si="142"/>
        <v>2087.6</v>
      </c>
      <c r="O290" s="27">
        <f t="shared" si="167"/>
        <v>100</v>
      </c>
      <c r="P290" s="34">
        <v>2087.6</v>
      </c>
      <c r="Q290" s="34">
        <f t="shared" si="162"/>
        <v>0</v>
      </c>
      <c r="R290" s="67">
        <f t="shared" si="159"/>
        <v>0</v>
      </c>
    </row>
    <row r="291" spans="1:18" ht="78.75">
      <c r="A291" s="30" t="s">
        <v>329</v>
      </c>
      <c r="B291" s="31">
        <v>902</v>
      </c>
      <c r="C291" s="32">
        <v>8</v>
      </c>
      <c r="D291" s="32">
        <v>1</v>
      </c>
      <c r="E291" s="23" t="s">
        <v>330</v>
      </c>
      <c r="F291" s="29" t="s">
        <v>94</v>
      </c>
      <c r="G291" s="24">
        <v>0</v>
      </c>
      <c r="H291" s="24">
        <v>1630000</v>
      </c>
      <c r="I291" s="25">
        <v>1630000</v>
      </c>
      <c r="J291" s="26">
        <f t="shared" si="166"/>
        <v>100</v>
      </c>
      <c r="K291" s="2">
        <f t="shared" ref="K291:M291" si="173">K292</f>
        <v>0</v>
      </c>
      <c r="L291" s="2">
        <f t="shared" si="173"/>
        <v>1630</v>
      </c>
      <c r="M291" s="2">
        <f t="shared" si="173"/>
        <v>1630</v>
      </c>
      <c r="N291" s="2">
        <f>N292</f>
        <v>1630</v>
      </c>
      <c r="O291" s="27">
        <f t="shared" si="167"/>
        <v>100</v>
      </c>
      <c r="P291" s="34">
        <v>1630</v>
      </c>
      <c r="Q291" s="34">
        <f t="shared" si="162"/>
        <v>0</v>
      </c>
      <c r="R291" s="67">
        <f t="shared" si="159"/>
        <v>0</v>
      </c>
    </row>
    <row r="292" spans="1:18" ht="47.25">
      <c r="A292" s="30" t="s">
        <v>268</v>
      </c>
      <c r="B292" s="31">
        <v>902</v>
      </c>
      <c r="C292" s="32">
        <v>8</v>
      </c>
      <c r="D292" s="32">
        <v>1</v>
      </c>
      <c r="E292" s="23" t="s">
        <v>330</v>
      </c>
      <c r="F292" s="29" t="s">
        <v>269</v>
      </c>
      <c r="G292" s="24">
        <v>0</v>
      </c>
      <c r="H292" s="24">
        <v>1630000</v>
      </c>
      <c r="I292" s="25">
        <v>1630000</v>
      </c>
      <c r="J292" s="26">
        <f t="shared" si="166"/>
        <v>100</v>
      </c>
      <c r="K292" s="28">
        <f t="shared" si="165"/>
        <v>0</v>
      </c>
      <c r="L292" s="28">
        <v>1630</v>
      </c>
      <c r="M292" s="2">
        <f t="shared" si="142"/>
        <v>1630</v>
      </c>
      <c r="N292" s="2">
        <f t="shared" si="142"/>
        <v>1630</v>
      </c>
      <c r="O292" s="27">
        <f t="shared" si="167"/>
        <v>100</v>
      </c>
      <c r="P292" s="34">
        <v>1630</v>
      </c>
      <c r="Q292" s="34">
        <f t="shared" si="162"/>
        <v>0</v>
      </c>
      <c r="R292" s="67">
        <f t="shared" si="159"/>
        <v>0</v>
      </c>
    </row>
    <row r="293" spans="1:18">
      <c r="A293" s="30" t="s">
        <v>331</v>
      </c>
      <c r="B293" s="31">
        <v>902</v>
      </c>
      <c r="C293" s="32">
        <v>8</v>
      </c>
      <c r="D293" s="32">
        <v>1</v>
      </c>
      <c r="E293" s="23" t="s">
        <v>332</v>
      </c>
      <c r="F293" s="29"/>
      <c r="G293" s="24">
        <f>SUM(G294:G295)</f>
        <v>0</v>
      </c>
      <c r="H293" s="24">
        <f t="shared" ref="H293:I293" si="174">SUM(H294:H295)</f>
        <v>1406000</v>
      </c>
      <c r="I293" s="24">
        <f t="shared" si="174"/>
        <v>1406000</v>
      </c>
      <c r="J293" s="26">
        <f t="shared" si="166"/>
        <v>100</v>
      </c>
      <c r="K293" s="2">
        <f t="shared" ref="K293:M293" si="175">SUM(K294:K295)</f>
        <v>0</v>
      </c>
      <c r="L293" s="2">
        <f t="shared" ref="L293" si="176">SUM(L294:L295)</f>
        <v>0</v>
      </c>
      <c r="M293" s="2">
        <f t="shared" si="175"/>
        <v>1406</v>
      </c>
      <c r="N293" s="2">
        <f>SUM(N294:N295)</f>
        <v>1406</v>
      </c>
      <c r="O293" s="27">
        <f t="shared" si="167"/>
        <v>100</v>
      </c>
      <c r="P293" s="34">
        <v>1406</v>
      </c>
      <c r="Q293" s="34">
        <f t="shared" si="162"/>
        <v>0</v>
      </c>
      <c r="R293" s="67">
        <f t="shared" si="159"/>
        <v>0</v>
      </c>
    </row>
    <row r="294" spans="1:18">
      <c r="A294" s="30" t="s">
        <v>106</v>
      </c>
      <c r="B294" s="31">
        <v>902</v>
      </c>
      <c r="C294" s="32">
        <v>8</v>
      </c>
      <c r="D294" s="32">
        <v>1</v>
      </c>
      <c r="E294" s="23" t="s">
        <v>332</v>
      </c>
      <c r="F294" s="29" t="s">
        <v>107</v>
      </c>
      <c r="G294" s="24">
        <v>0</v>
      </c>
      <c r="H294" s="24">
        <v>1196000</v>
      </c>
      <c r="I294" s="25">
        <v>1196000</v>
      </c>
      <c r="J294" s="26">
        <f t="shared" si="166"/>
        <v>100</v>
      </c>
      <c r="K294" s="28">
        <f t="shared" si="165"/>
        <v>0</v>
      </c>
      <c r="L294" s="28">
        <v>0</v>
      </c>
      <c r="M294" s="2">
        <f>H294/1000</f>
        <v>1196</v>
      </c>
      <c r="N294" s="2">
        <f>I294/1000</f>
        <v>1196</v>
      </c>
      <c r="O294" s="27">
        <f t="shared" si="167"/>
        <v>100</v>
      </c>
      <c r="P294" s="34">
        <v>1196</v>
      </c>
      <c r="Q294" s="34">
        <f t="shared" si="162"/>
        <v>0</v>
      </c>
      <c r="R294" s="67">
        <f t="shared" si="159"/>
        <v>0</v>
      </c>
    </row>
    <row r="295" spans="1:18">
      <c r="A295" s="30" t="s">
        <v>175</v>
      </c>
      <c r="B295" s="31">
        <v>902</v>
      </c>
      <c r="C295" s="32">
        <v>8</v>
      </c>
      <c r="D295" s="32">
        <v>1</v>
      </c>
      <c r="E295" s="23" t="s">
        <v>332</v>
      </c>
      <c r="F295" s="29" t="s">
        <v>176</v>
      </c>
      <c r="G295" s="24">
        <v>0</v>
      </c>
      <c r="H295" s="24">
        <v>210000</v>
      </c>
      <c r="I295" s="25">
        <v>210000</v>
      </c>
      <c r="J295" s="26">
        <f t="shared" si="166"/>
        <v>100</v>
      </c>
      <c r="K295" s="28">
        <f t="shared" si="165"/>
        <v>0</v>
      </c>
      <c r="L295" s="28">
        <v>0</v>
      </c>
      <c r="M295" s="2">
        <f>H295/1000</f>
        <v>210</v>
      </c>
      <c r="N295" s="2">
        <f>I295/1000</f>
        <v>210</v>
      </c>
      <c r="O295" s="27">
        <f t="shared" si="167"/>
        <v>100</v>
      </c>
      <c r="P295" s="34">
        <v>210</v>
      </c>
      <c r="Q295" s="34">
        <f t="shared" si="162"/>
        <v>0</v>
      </c>
      <c r="R295" s="67">
        <f t="shared" si="159"/>
        <v>0</v>
      </c>
    </row>
    <row r="296" spans="1:18" ht="63">
      <c r="A296" s="30" t="s">
        <v>157</v>
      </c>
      <c r="B296" s="31">
        <v>902</v>
      </c>
      <c r="C296" s="32">
        <v>8</v>
      </c>
      <c r="D296" s="32">
        <v>1</v>
      </c>
      <c r="E296" s="23" t="s">
        <v>158</v>
      </c>
      <c r="F296" s="29" t="s">
        <v>94</v>
      </c>
      <c r="G296" s="24">
        <v>0</v>
      </c>
      <c r="H296" s="24">
        <v>6211930</v>
      </c>
      <c r="I296" s="25">
        <v>6211930</v>
      </c>
      <c r="J296" s="26">
        <f t="shared" si="166"/>
        <v>100</v>
      </c>
      <c r="K296" s="2">
        <f t="shared" ref="K296:M296" si="177">K297</f>
        <v>0</v>
      </c>
      <c r="L296" s="2">
        <f t="shared" si="177"/>
        <v>6211.9</v>
      </c>
      <c r="M296" s="2">
        <f t="shared" si="177"/>
        <v>6211.9</v>
      </c>
      <c r="N296" s="2">
        <f>N297</f>
        <v>6211.9</v>
      </c>
      <c r="O296" s="27">
        <f t="shared" si="167"/>
        <v>100</v>
      </c>
      <c r="P296" s="34">
        <v>6211.9</v>
      </c>
      <c r="Q296" s="34">
        <f t="shared" si="162"/>
        <v>0</v>
      </c>
      <c r="R296" s="67">
        <f t="shared" si="159"/>
        <v>0</v>
      </c>
    </row>
    <row r="297" spans="1:18">
      <c r="A297" s="30" t="s">
        <v>106</v>
      </c>
      <c r="B297" s="31">
        <v>902</v>
      </c>
      <c r="C297" s="32">
        <v>8</v>
      </c>
      <c r="D297" s="32">
        <v>1</v>
      </c>
      <c r="E297" s="23" t="s">
        <v>158</v>
      </c>
      <c r="F297" s="29" t="s">
        <v>107</v>
      </c>
      <c r="G297" s="24">
        <v>0</v>
      </c>
      <c r="H297" s="24">
        <v>6211930</v>
      </c>
      <c r="I297" s="25">
        <v>6211930</v>
      </c>
      <c r="J297" s="26">
        <f t="shared" si="166"/>
        <v>100</v>
      </c>
      <c r="K297" s="28">
        <f t="shared" si="165"/>
        <v>0</v>
      </c>
      <c r="L297" s="28">
        <v>6211.9</v>
      </c>
      <c r="M297" s="2">
        <f>H297/1000</f>
        <v>6211.9</v>
      </c>
      <c r="N297" s="2">
        <f>I297/1000</f>
        <v>6211.9</v>
      </c>
      <c r="O297" s="27">
        <f t="shared" si="167"/>
        <v>100</v>
      </c>
      <c r="P297" s="34">
        <v>6211.9</v>
      </c>
      <c r="Q297" s="34">
        <f t="shared" si="162"/>
        <v>0</v>
      </c>
      <c r="R297" s="67">
        <f t="shared" si="159"/>
        <v>0</v>
      </c>
    </row>
    <row r="298" spans="1:18">
      <c r="A298" s="30" t="s">
        <v>62</v>
      </c>
      <c r="B298" s="31">
        <v>902</v>
      </c>
      <c r="C298" s="32">
        <v>8</v>
      </c>
      <c r="D298" s="32">
        <v>4</v>
      </c>
      <c r="E298" s="23" t="s">
        <v>94</v>
      </c>
      <c r="F298" s="29" t="s">
        <v>94</v>
      </c>
      <c r="G298" s="24">
        <v>14511800</v>
      </c>
      <c r="H298" s="24">
        <v>14687800</v>
      </c>
      <c r="I298" s="25">
        <v>14474753.550000001</v>
      </c>
      <c r="J298" s="26">
        <f t="shared" si="166"/>
        <v>98.5</v>
      </c>
      <c r="K298" s="2">
        <f t="shared" ref="K298:M298" si="178">K299+K306+K309</f>
        <v>14511.8</v>
      </c>
      <c r="L298" s="2">
        <f t="shared" si="178"/>
        <v>14687.8</v>
      </c>
      <c r="M298" s="2">
        <f t="shared" si="178"/>
        <v>14687.8</v>
      </c>
      <c r="N298" s="2">
        <f>N299+N306+N309</f>
        <v>14474.8</v>
      </c>
      <c r="O298" s="27">
        <f t="shared" si="167"/>
        <v>98.5</v>
      </c>
      <c r="P298" s="34">
        <v>14474.7</v>
      </c>
      <c r="Q298" s="34">
        <f t="shared" si="162"/>
        <v>0.1</v>
      </c>
      <c r="R298" s="67">
        <f t="shared" si="159"/>
        <v>0</v>
      </c>
    </row>
    <row r="299" spans="1:18" ht="47.25">
      <c r="A299" s="30" t="s">
        <v>333</v>
      </c>
      <c r="B299" s="31">
        <v>902</v>
      </c>
      <c r="C299" s="32">
        <v>8</v>
      </c>
      <c r="D299" s="32">
        <v>4</v>
      </c>
      <c r="E299" s="23" t="s">
        <v>334</v>
      </c>
      <c r="F299" s="29"/>
      <c r="G299" s="24">
        <f>SUBTOTAL(9,G300:G305)</f>
        <v>14011800</v>
      </c>
      <c r="H299" s="24">
        <f t="shared" ref="H299:I299" si="179">SUBTOTAL(9,H300:H305)</f>
        <v>13922800</v>
      </c>
      <c r="I299" s="24">
        <f t="shared" si="179"/>
        <v>13709753.550000001</v>
      </c>
      <c r="J299" s="26">
        <f t="shared" si="166"/>
        <v>98.5</v>
      </c>
      <c r="K299" s="2">
        <f t="shared" ref="K299:M299" si="180">SUM(K300:K305)</f>
        <v>14011.8</v>
      </c>
      <c r="L299" s="2">
        <f t="shared" ref="L299" si="181">SUM(L300:L305)</f>
        <v>13922.8</v>
      </c>
      <c r="M299" s="2">
        <f t="shared" si="180"/>
        <v>13922.8</v>
      </c>
      <c r="N299" s="2">
        <f>SUM(N300:N305)</f>
        <v>13709.8</v>
      </c>
      <c r="O299" s="27">
        <f t="shared" si="167"/>
        <v>98.5</v>
      </c>
      <c r="P299" s="34">
        <v>13709.7</v>
      </c>
      <c r="Q299" s="34">
        <f t="shared" si="162"/>
        <v>0.1</v>
      </c>
      <c r="R299" s="67">
        <f t="shared" si="159"/>
        <v>0</v>
      </c>
    </row>
    <row r="300" spans="1:18" ht="31.5">
      <c r="A300" s="30" t="s">
        <v>187</v>
      </c>
      <c r="B300" s="31">
        <v>902</v>
      </c>
      <c r="C300" s="32">
        <v>8</v>
      </c>
      <c r="D300" s="32">
        <v>4</v>
      </c>
      <c r="E300" s="23" t="s">
        <v>334</v>
      </c>
      <c r="F300" s="29" t="s">
        <v>188</v>
      </c>
      <c r="G300" s="24">
        <v>11895500</v>
      </c>
      <c r="H300" s="24">
        <v>11895500</v>
      </c>
      <c r="I300" s="25">
        <v>11683653.77</v>
      </c>
      <c r="J300" s="26">
        <f t="shared" si="166"/>
        <v>98.2</v>
      </c>
      <c r="K300" s="28">
        <f t="shared" si="165"/>
        <v>11895.5</v>
      </c>
      <c r="L300" s="28">
        <v>11895.5</v>
      </c>
      <c r="M300" s="2">
        <f t="shared" ref="M300:N305" si="182">H300/1000</f>
        <v>11895.5</v>
      </c>
      <c r="N300" s="2">
        <f t="shared" si="182"/>
        <v>11683.7</v>
      </c>
      <c r="O300" s="27">
        <f t="shared" si="167"/>
        <v>98.2</v>
      </c>
      <c r="P300" s="34">
        <v>11683.7</v>
      </c>
      <c r="Q300" s="34">
        <f t="shared" si="162"/>
        <v>0</v>
      </c>
      <c r="R300" s="67">
        <f t="shared" si="159"/>
        <v>0</v>
      </c>
    </row>
    <row r="301" spans="1:18" ht="31.5">
      <c r="A301" s="30" t="s">
        <v>189</v>
      </c>
      <c r="B301" s="31">
        <v>902</v>
      </c>
      <c r="C301" s="32">
        <v>8</v>
      </c>
      <c r="D301" s="32">
        <v>4</v>
      </c>
      <c r="E301" s="23" t="s">
        <v>334</v>
      </c>
      <c r="F301" s="29" t="s">
        <v>190</v>
      </c>
      <c r="G301" s="24">
        <v>325000</v>
      </c>
      <c r="H301" s="24">
        <v>373000</v>
      </c>
      <c r="I301" s="25">
        <v>373000</v>
      </c>
      <c r="J301" s="26">
        <f t="shared" si="166"/>
        <v>100</v>
      </c>
      <c r="K301" s="28">
        <f t="shared" si="165"/>
        <v>325</v>
      </c>
      <c r="L301" s="28">
        <v>373</v>
      </c>
      <c r="M301" s="2">
        <f t="shared" si="182"/>
        <v>373</v>
      </c>
      <c r="N301" s="2">
        <f t="shared" si="182"/>
        <v>373</v>
      </c>
      <c r="O301" s="27">
        <f t="shared" si="167"/>
        <v>100</v>
      </c>
      <c r="P301" s="34">
        <v>373</v>
      </c>
      <c r="Q301" s="34">
        <f t="shared" si="162"/>
        <v>0</v>
      </c>
      <c r="R301" s="67">
        <f t="shared" si="159"/>
        <v>0</v>
      </c>
    </row>
    <row r="302" spans="1:18" ht="31.5">
      <c r="A302" s="30" t="s">
        <v>191</v>
      </c>
      <c r="B302" s="31">
        <v>902</v>
      </c>
      <c r="C302" s="32">
        <v>8</v>
      </c>
      <c r="D302" s="32">
        <v>4</v>
      </c>
      <c r="E302" s="23" t="s">
        <v>334</v>
      </c>
      <c r="F302" s="29" t="s">
        <v>192</v>
      </c>
      <c r="G302" s="24">
        <v>586300</v>
      </c>
      <c r="H302" s="24">
        <v>580300</v>
      </c>
      <c r="I302" s="25">
        <v>580300</v>
      </c>
      <c r="J302" s="26">
        <f t="shared" si="166"/>
        <v>100</v>
      </c>
      <c r="K302" s="28">
        <f t="shared" si="165"/>
        <v>586.29999999999995</v>
      </c>
      <c r="L302" s="28">
        <v>580.29999999999995</v>
      </c>
      <c r="M302" s="2">
        <f t="shared" si="182"/>
        <v>580.29999999999995</v>
      </c>
      <c r="N302" s="2">
        <f t="shared" si="182"/>
        <v>580.29999999999995</v>
      </c>
      <c r="O302" s="27">
        <f t="shared" si="167"/>
        <v>100</v>
      </c>
      <c r="P302" s="34">
        <v>580.29999999999995</v>
      </c>
      <c r="Q302" s="34">
        <f t="shared" si="162"/>
        <v>0</v>
      </c>
      <c r="R302" s="67">
        <f t="shared" si="159"/>
        <v>0</v>
      </c>
    </row>
    <row r="303" spans="1:18" ht="31.5">
      <c r="A303" s="30" t="s">
        <v>114</v>
      </c>
      <c r="B303" s="31">
        <v>902</v>
      </c>
      <c r="C303" s="32">
        <v>8</v>
      </c>
      <c r="D303" s="32">
        <v>4</v>
      </c>
      <c r="E303" s="23" t="s">
        <v>334</v>
      </c>
      <c r="F303" s="29" t="s">
        <v>115</v>
      </c>
      <c r="G303" s="24">
        <v>1188700</v>
      </c>
      <c r="H303" s="24">
        <v>1057700</v>
      </c>
      <c r="I303" s="25">
        <v>1057699.78</v>
      </c>
      <c r="J303" s="26">
        <f t="shared" si="166"/>
        <v>100</v>
      </c>
      <c r="K303" s="28">
        <f t="shared" si="165"/>
        <v>1188.7</v>
      </c>
      <c r="L303" s="28">
        <v>1057.7</v>
      </c>
      <c r="M303" s="2">
        <f t="shared" si="182"/>
        <v>1057.7</v>
      </c>
      <c r="N303" s="2">
        <f t="shared" si="182"/>
        <v>1057.7</v>
      </c>
      <c r="O303" s="27">
        <f t="shared" si="167"/>
        <v>100</v>
      </c>
      <c r="P303" s="34">
        <v>1057.7</v>
      </c>
      <c r="Q303" s="34">
        <f t="shared" si="162"/>
        <v>0</v>
      </c>
      <c r="R303" s="67">
        <f t="shared" si="159"/>
        <v>0</v>
      </c>
    </row>
    <row r="304" spans="1:18">
      <c r="A304" s="30" t="s">
        <v>195</v>
      </c>
      <c r="B304" s="31">
        <v>902</v>
      </c>
      <c r="C304" s="32">
        <v>8</v>
      </c>
      <c r="D304" s="32">
        <v>4</v>
      </c>
      <c r="E304" s="23" t="s">
        <v>334</v>
      </c>
      <c r="F304" s="29" t="s">
        <v>196</v>
      </c>
      <c r="G304" s="24">
        <v>15100</v>
      </c>
      <c r="H304" s="24">
        <v>15100</v>
      </c>
      <c r="I304" s="25">
        <v>15100</v>
      </c>
      <c r="J304" s="26">
        <f t="shared" si="166"/>
        <v>100</v>
      </c>
      <c r="K304" s="28">
        <f t="shared" si="165"/>
        <v>15.1</v>
      </c>
      <c r="L304" s="28">
        <v>15.1</v>
      </c>
      <c r="M304" s="2">
        <f t="shared" si="182"/>
        <v>15.1</v>
      </c>
      <c r="N304" s="2">
        <f t="shared" si="182"/>
        <v>15.1</v>
      </c>
      <c r="O304" s="27">
        <f t="shared" si="167"/>
        <v>100</v>
      </c>
      <c r="P304" s="34">
        <v>15.1</v>
      </c>
      <c r="Q304" s="34">
        <f t="shared" si="162"/>
        <v>0</v>
      </c>
      <c r="R304" s="67">
        <f t="shared" si="159"/>
        <v>0</v>
      </c>
    </row>
    <row r="305" spans="1:18">
      <c r="A305" s="30" t="s">
        <v>197</v>
      </c>
      <c r="B305" s="31">
        <v>902</v>
      </c>
      <c r="C305" s="32">
        <v>8</v>
      </c>
      <c r="D305" s="32">
        <v>4</v>
      </c>
      <c r="E305" s="23" t="s">
        <v>334</v>
      </c>
      <c r="F305" s="29" t="s">
        <v>198</v>
      </c>
      <c r="G305" s="24">
        <v>1200</v>
      </c>
      <c r="H305" s="24">
        <v>1200</v>
      </c>
      <c r="I305" s="25">
        <v>0</v>
      </c>
      <c r="J305" s="26">
        <f t="shared" si="166"/>
        <v>0</v>
      </c>
      <c r="K305" s="28">
        <f t="shared" si="165"/>
        <v>1.2</v>
      </c>
      <c r="L305" s="28">
        <v>1.2</v>
      </c>
      <c r="M305" s="2">
        <f t="shared" si="182"/>
        <v>1.2</v>
      </c>
      <c r="N305" s="2">
        <f t="shared" si="182"/>
        <v>0</v>
      </c>
      <c r="O305" s="27">
        <f t="shared" si="167"/>
        <v>0</v>
      </c>
      <c r="P305" s="34">
        <v>0</v>
      </c>
      <c r="Q305" s="34">
        <f t="shared" si="162"/>
        <v>0</v>
      </c>
      <c r="R305" s="67">
        <f t="shared" si="159"/>
        <v>0</v>
      </c>
    </row>
    <row r="306" spans="1:18" ht="141.75">
      <c r="A306" s="30" t="s">
        <v>335</v>
      </c>
      <c r="B306" s="31">
        <v>902</v>
      </c>
      <c r="C306" s="32">
        <v>8</v>
      </c>
      <c r="D306" s="32">
        <v>4</v>
      </c>
      <c r="E306" s="23" t="s">
        <v>336</v>
      </c>
      <c r="F306" s="29" t="s">
        <v>94</v>
      </c>
      <c r="G306" s="24">
        <v>400000</v>
      </c>
      <c r="H306" s="24">
        <v>665000</v>
      </c>
      <c r="I306" s="25">
        <v>665000</v>
      </c>
      <c r="J306" s="26">
        <f t="shared" si="166"/>
        <v>100</v>
      </c>
      <c r="K306" s="2">
        <f t="shared" ref="K306:M306" si="183">SUM(K307:K308)</f>
        <v>400</v>
      </c>
      <c r="L306" s="2">
        <f t="shared" ref="L306" si="184">SUM(L307:L308)</f>
        <v>665</v>
      </c>
      <c r="M306" s="2">
        <f t="shared" si="183"/>
        <v>665</v>
      </c>
      <c r="N306" s="2">
        <f>SUM(N307:N308)</f>
        <v>665</v>
      </c>
      <c r="O306" s="27">
        <f t="shared" si="167"/>
        <v>100</v>
      </c>
      <c r="P306" s="34">
        <v>665</v>
      </c>
      <c r="Q306" s="34">
        <f t="shared" si="162"/>
        <v>0</v>
      </c>
      <c r="R306" s="67">
        <f t="shared" si="159"/>
        <v>0</v>
      </c>
    </row>
    <row r="307" spans="1:18" ht="31.5">
      <c r="A307" s="30" t="s">
        <v>114</v>
      </c>
      <c r="B307" s="31">
        <v>902</v>
      </c>
      <c r="C307" s="32">
        <v>8</v>
      </c>
      <c r="D307" s="32">
        <v>4</v>
      </c>
      <c r="E307" s="23" t="s">
        <v>336</v>
      </c>
      <c r="F307" s="29" t="s">
        <v>115</v>
      </c>
      <c r="G307" s="24">
        <v>400000</v>
      </c>
      <c r="H307" s="24">
        <v>615000</v>
      </c>
      <c r="I307" s="25">
        <v>615000</v>
      </c>
      <c r="J307" s="26">
        <f t="shared" si="166"/>
        <v>100</v>
      </c>
      <c r="K307" s="28">
        <f t="shared" si="165"/>
        <v>400</v>
      </c>
      <c r="L307" s="28">
        <v>615</v>
      </c>
      <c r="M307" s="2">
        <f>H307/1000</f>
        <v>615</v>
      </c>
      <c r="N307" s="2">
        <f>I307/1000</f>
        <v>615</v>
      </c>
      <c r="O307" s="27">
        <f t="shared" si="167"/>
        <v>100</v>
      </c>
      <c r="P307" s="34">
        <v>615</v>
      </c>
      <c r="Q307" s="34">
        <f t="shared" si="162"/>
        <v>0</v>
      </c>
      <c r="R307" s="67">
        <f t="shared" si="159"/>
        <v>0</v>
      </c>
    </row>
    <row r="308" spans="1:18" ht="31.5">
      <c r="A308" s="30" t="s">
        <v>337</v>
      </c>
      <c r="B308" s="31">
        <v>902</v>
      </c>
      <c r="C308" s="32">
        <v>8</v>
      </c>
      <c r="D308" s="32">
        <v>4</v>
      </c>
      <c r="E308" s="23" t="s">
        <v>336</v>
      </c>
      <c r="F308" s="29" t="s">
        <v>338</v>
      </c>
      <c r="G308" s="24">
        <v>0</v>
      </c>
      <c r="H308" s="24">
        <v>50000</v>
      </c>
      <c r="I308" s="25">
        <v>50000</v>
      </c>
      <c r="J308" s="26">
        <f t="shared" si="166"/>
        <v>100</v>
      </c>
      <c r="K308" s="28">
        <f t="shared" si="165"/>
        <v>0</v>
      </c>
      <c r="L308" s="28">
        <v>50</v>
      </c>
      <c r="M308" s="2">
        <f>H308/1000</f>
        <v>50</v>
      </c>
      <c r="N308" s="2">
        <f>I308/1000</f>
        <v>50</v>
      </c>
      <c r="O308" s="27">
        <f t="shared" si="167"/>
        <v>100</v>
      </c>
      <c r="P308" s="34">
        <v>50</v>
      </c>
      <c r="Q308" s="34">
        <f t="shared" si="162"/>
        <v>0</v>
      </c>
      <c r="R308" s="67">
        <f t="shared" si="159"/>
        <v>0</v>
      </c>
    </row>
    <row r="309" spans="1:18" ht="94.5">
      <c r="A309" s="30" t="s">
        <v>339</v>
      </c>
      <c r="B309" s="31">
        <v>902</v>
      </c>
      <c r="C309" s="32">
        <v>8</v>
      </c>
      <c r="D309" s="32">
        <v>4</v>
      </c>
      <c r="E309" s="23" t="s">
        <v>340</v>
      </c>
      <c r="F309" s="29" t="s">
        <v>94</v>
      </c>
      <c r="G309" s="24">
        <v>100000</v>
      </c>
      <c r="H309" s="24">
        <v>100000</v>
      </c>
      <c r="I309" s="25">
        <v>100000</v>
      </c>
      <c r="J309" s="26">
        <f t="shared" si="166"/>
        <v>100</v>
      </c>
      <c r="K309" s="2">
        <f t="shared" ref="K309:M309" si="185">K310</f>
        <v>100</v>
      </c>
      <c r="L309" s="2">
        <f t="shared" si="185"/>
        <v>100</v>
      </c>
      <c r="M309" s="2">
        <f t="shared" si="185"/>
        <v>100</v>
      </c>
      <c r="N309" s="2">
        <f>N310</f>
        <v>100</v>
      </c>
      <c r="O309" s="27">
        <f t="shared" si="167"/>
        <v>100</v>
      </c>
      <c r="P309" s="34">
        <v>100</v>
      </c>
      <c r="Q309" s="34">
        <f t="shared" si="162"/>
        <v>0</v>
      </c>
      <c r="R309" s="67">
        <f t="shared" si="159"/>
        <v>0</v>
      </c>
    </row>
    <row r="310" spans="1:18">
      <c r="A310" s="30" t="s">
        <v>106</v>
      </c>
      <c r="B310" s="31">
        <v>902</v>
      </c>
      <c r="C310" s="32">
        <v>8</v>
      </c>
      <c r="D310" s="32">
        <v>4</v>
      </c>
      <c r="E310" s="23" t="s">
        <v>340</v>
      </c>
      <c r="F310" s="29" t="s">
        <v>107</v>
      </c>
      <c r="G310" s="24">
        <v>100000</v>
      </c>
      <c r="H310" s="24">
        <v>100000</v>
      </c>
      <c r="I310" s="25">
        <v>100000</v>
      </c>
      <c r="J310" s="26">
        <f t="shared" si="166"/>
        <v>100</v>
      </c>
      <c r="K310" s="28">
        <f t="shared" si="165"/>
        <v>100</v>
      </c>
      <c r="L310" s="28">
        <v>100</v>
      </c>
      <c r="M310" s="2">
        <f>H310/1000</f>
        <v>100</v>
      </c>
      <c r="N310" s="2">
        <f>I310/1000</f>
        <v>100</v>
      </c>
      <c r="O310" s="27">
        <f t="shared" si="167"/>
        <v>100</v>
      </c>
      <c r="P310" s="34">
        <v>100</v>
      </c>
      <c r="Q310" s="34">
        <f t="shared" si="162"/>
        <v>0</v>
      </c>
      <c r="R310" s="67">
        <f t="shared" si="159"/>
        <v>0</v>
      </c>
    </row>
    <row r="311" spans="1:18">
      <c r="A311" s="30" t="s">
        <v>341</v>
      </c>
      <c r="B311" s="31">
        <v>902</v>
      </c>
      <c r="C311" s="32">
        <v>12</v>
      </c>
      <c r="D311" s="32" t="s">
        <v>94</v>
      </c>
      <c r="E311" s="23" t="s">
        <v>94</v>
      </c>
      <c r="F311" s="29" t="s">
        <v>94</v>
      </c>
      <c r="G311" s="24">
        <v>3018000</v>
      </c>
      <c r="H311" s="24">
        <v>3775000</v>
      </c>
      <c r="I311" s="25">
        <v>3775000</v>
      </c>
      <c r="J311" s="26">
        <f t="shared" si="166"/>
        <v>100</v>
      </c>
      <c r="K311" s="2">
        <f t="shared" ref="K311:M313" si="186">K312</f>
        <v>3018</v>
      </c>
      <c r="L311" s="2">
        <f t="shared" si="186"/>
        <v>3775</v>
      </c>
      <c r="M311" s="2">
        <f t="shared" si="186"/>
        <v>3775</v>
      </c>
      <c r="N311" s="2">
        <f>N312</f>
        <v>3775</v>
      </c>
      <c r="O311" s="27">
        <f t="shared" si="167"/>
        <v>100</v>
      </c>
      <c r="P311" s="34">
        <v>3775</v>
      </c>
      <c r="Q311" s="34">
        <f t="shared" si="162"/>
        <v>0</v>
      </c>
      <c r="R311" s="67">
        <f t="shared" si="159"/>
        <v>0</v>
      </c>
    </row>
    <row r="312" spans="1:18">
      <c r="A312" s="30" t="s">
        <v>79</v>
      </c>
      <c r="B312" s="31">
        <v>902</v>
      </c>
      <c r="C312" s="32">
        <v>12</v>
      </c>
      <c r="D312" s="32">
        <v>2</v>
      </c>
      <c r="E312" s="23" t="s">
        <v>94</v>
      </c>
      <c r="F312" s="29" t="s">
        <v>94</v>
      </c>
      <c r="G312" s="24">
        <v>3018000</v>
      </c>
      <c r="H312" s="24">
        <v>3775000</v>
      </c>
      <c r="I312" s="25">
        <v>3775000</v>
      </c>
      <c r="J312" s="26">
        <f t="shared" si="166"/>
        <v>100</v>
      </c>
      <c r="K312" s="2">
        <f t="shared" si="186"/>
        <v>3018</v>
      </c>
      <c r="L312" s="2">
        <f t="shared" si="186"/>
        <v>3775</v>
      </c>
      <c r="M312" s="2">
        <f t="shared" si="186"/>
        <v>3775</v>
      </c>
      <c r="N312" s="2">
        <f>N313</f>
        <v>3775</v>
      </c>
      <c r="O312" s="27">
        <f t="shared" si="167"/>
        <v>100</v>
      </c>
      <c r="P312" s="34">
        <v>3775</v>
      </c>
      <c r="Q312" s="34">
        <f t="shared" si="162"/>
        <v>0</v>
      </c>
      <c r="R312" s="67">
        <f t="shared" si="159"/>
        <v>0</v>
      </c>
    </row>
    <row r="313" spans="1:18" ht="63">
      <c r="A313" s="30" t="s">
        <v>319</v>
      </c>
      <c r="B313" s="31">
        <v>902</v>
      </c>
      <c r="C313" s="32">
        <v>12</v>
      </c>
      <c r="D313" s="32">
        <v>2</v>
      </c>
      <c r="E313" s="23" t="s">
        <v>320</v>
      </c>
      <c r="F313" s="29" t="s">
        <v>94</v>
      </c>
      <c r="G313" s="24">
        <v>3018000</v>
      </c>
      <c r="H313" s="24">
        <v>3775000</v>
      </c>
      <c r="I313" s="25">
        <v>3775000</v>
      </c>
      <c r="J313" s="26">
        <f t="shared" si="166"/>
        <v>100</v>
      </c>
      <c r="K313" s="2">
        <f t="shared" si="186"/>
        <v>3018</v>
      </c>
      <c r="L313" s="2">
        <f t="shared" si="186"/>
        <v>3775</v>
      </c>
      <c r="M313" s="2">
        <f t="shared" si="186"/>
        <v>3775</v>
      </c>
      <c r="N313" s="2">
        <f>N314</f>
        <v>3775</v>
      </c>
      <c r="O313" s="27">
        <f t="shared" si="167"/>
        <v>100</v>
      </c>
      <c r="P313" s="34">
        <v>3775</v>
      </c>
      <c r="Q313" s="34">
        <f t="shared" si="162"/>
        <v>0</v>
      </c>
      <c r="R313" s="67">
        <f t="shared" si="159"/>
        <v>0</v>
      </c>
    </row>
    <row r="314" spans="1:18" ht="47.25">
      <c r="A314" s="30" t="s">
        <v>110</v>
      </c>
      <c r="B314" s="31">
        <v>902</v>
      </c>
      <c r="C314" s="32">
        <v>12</v>
      </c>
      <c r="D314" s="32">
        <v>2</v>
      </c>
      <c r="E314" s="23" t="s">
        <v>320</v>
      </c>
      <c r="F314" s="29" t="s">
        <v>111</v>
      </c>
      <c r="G314" s="24">
        <v>3018000</v>
      </c>
      <c r="H314" s="24">
        <v>3775000</v>
      </c>
      <c r="I314" s="25">
        <v>3775000</v>
      </c>
      <c r="J314" s="26">
        <f t="shared" si="166"/>
        <v>100</v>
      </c>
      <c r="K314" s="28">
        <f t="shared" si="165"/>
        <v>3018</v>
      </c>
      <c r="L314" s="28">
        <v>3775</v>
      </c>
      <c r="M314" s="2">
        <f>H314/1000</f>
        <v>3775</v>
      </c>
      <c r="N314" s="2">
        <f>I314/1000</f>
        <v>3775</v>
      </c>
      <c r="O314" s="27">
        <f t="shared" si="167"/>
        <v>100</v>
      </c>
      <c r="P314" s="34">
        <v>3775</v>
      </c>
      <c r="Q314" s="34">
        <f t="shared" si="162"/>
        <v>0</v>
      </c>
      <c r="R314" s="67">
        <f t="shared" si="159"/>
        <v>0</v>
      </c>
    </row>
    <row r="315" spans="1:18" ht="31.5">
      <c r="A315" s="30" t="s">
        <v>342</v>
      </c>
      <c r="B315" s="31">
        <v>903</v>
      </c>
      <c r="C315" s="32" t="s">
        <v>94</v>
      </c>
      <c r="D315" s="32" t="s">
        <v>94</v>
      </c>
      <c r="E315" s="23" t="s">
        <v>94</v>
      </c>
      <c r="F315" s="29" t="s">
        <v>94</v>
      </c>
      <c r="G315" s="24">
        <v>3123791100</v>
      </c>
      <c r="H315" s="24">
        <v>3512686315.4899998</v>
      </c>
      <c r="I315" s="25">
        <v>3491672270.1900001</v>
      </c>
      <c r="J315" s="26">
        <f t="shared" si="166"/>
        <v>99.4</v>
      </c>
      <c r="K315" s="2">
        <f t="shared" ref="K315:M315" si="187">K316+K330+K528</f>
        <v>3123791.1</v>
      </c>
      <c r="L315" s="2">
        <f t="shared" si="187"/>
        <v>3511068.2</v>
      </c>
      <c r="M315" s="2">
        <f t="shared" si="187"/>
        <v>3512686.4</v>
      </c>
      <c r="N315" s="2">
        <f>N316+N330+N528</f>
        <v>3491672.3</v>
      </c>
      <c r="O315" s="27">
        <f t="shared" si="167"/>
        <v>99.4</v>
      </c>
      <c r="P315" s="34">
        <v>3491672.3</v>
      </c>
      <c r="Q315" s="34">
        <f t="shared" si="162"/>
        <v>0</v>
      </c>
      <c r="R315" s="67">
        <f t="shared" si="159"/>
        <v>0</v>
      </c>
    </row>
    <row r="316" spans="1:18">
      <c r="A316" s="30" t="s">
        <v>263</v>
      </c>
      <c r="B316" s="31">
        <v>903</v>
      </c>
      <c r="C316" s="32">
        <v>1</v>
      </c>
      <c r="D316" s="32" t="s">
        <v>94</v>
      </c>
      <c r="E316" s="23" t="s">
        <v>94</v>
      </c>
      <c r="F316" s="29" t="s">
        <v>94</v>
      </c>
      <c r="G316" s="24">
        <v>25778400</v>
      </c>
      <c r="H316" s="24">
        <v>26276095.699999999</v>
      </c>
      <c r="I316" s="25">
        <v>24920857.52</v>
      </c>
      <c r="J316" s="26">
        <f t="shared" si="166"/>
        <v>94.8</v>
      </c>
      <c r="K316" s="2">
        <f t="shared" ref="K316:M316" si="188">K317+K326</f>
        <v>25778.400000000001</v>
      </c>
      <c r="L316" s="2">
        <f t="shared" si="188"/>
        <v>26276</v>
      </c>
      <c r="M316" s="2">
        <f t="shared" si="188"/>
        <v>26276</v>
      </c>
      <c r="N316" s="2">
        <f>N317+N326</f>
        <v>24920.799999999999</v>
      </c>
      <c r="O316" s="27">
        <f t="shared" si="167"/>
        <v>94.8</v>
      </c>
      <c r="P316" s="34">
        <v>24920.9</v>
      </c>
      <c r="Q316" s="34">
        <f t="shared" si="162"/>
        <v>-0.1</v>
      </c>
      <c r="R316" s="67">
        <f t="shared" si="159"/>
        <v>0</v>
      </c>
    </row>
    <row r="317" spans="1:18" ht="31.5">
      <c r="A317" s="30" t="s">
        <v>33</v>
      </c>
      <c r="B317" s="31">
        <v>903</v>
      </c>
      <c r="C317" s="32">
        <v>1</v>
      </c>
      <c r="D317" s="32">
        <v>12</v>
      </c>
      <c r="E317" s="23" t="s">
        <v>94</v>
      </c>
      <c r="F317" s="29" t="s">
        <v>94</v>
      </c>
      <c r="G317" s="24">
        <v>20778400</v>
      </c>
      <c r="H317" s="24">
        <v>21030475</v>
      </c>
      <c r="I317" s="25">
        <v>21030475</v>
      </c>
      <c r="J317" s="26">
        <f t="shared" si="166"/>
        <v>100</v>
      </c>
      <c r="K317" s="2">
        <f t="shared" ref="K317:M317" si="189">K318+K320+K323</f>
        <v>20778.400000000001</v>
      </c>
      <c r="L317" s="2">
        <f t="shared" si="189"/>
        <v>21030.400000000001</v>
      </c>
      <c r="M317" s="2">
        <f t="shared" si="189"/>
        <v>21030.400000000001</v>
      </c>
      <c r="N317" s="2">
        <f>N318+N320+N323</f>
        <v>21030.400000000001</v>
      </c>
      <c r="O317" s="27">
        <f t="shared" si="167"/>
        <v>100</v>
      </c>
      <c r="P317" s="34">
        <v>21030.5</v>
      </c>
      <c r="Q317" s="34">
        <f t="shared" si="162"/>
        <v>-0.1</v>
      </c>
      <c r="R317" s="67">
        <f t="shared" si="159"/>
        <v>0</v>
      </c>
    </row>
    <row r="318" spans="1:18" ht="78.75">
      <c r="A318" s="30" t="s">
        <v>119</v>
      </c>
      <c r="B318" s="31">
        <v>903</v>
      </c>
      <c r="C318" s="32">
        <v>1</v>
      </c>
      <c r="D318" s="32">
        <v>12</v>
      </c>
      <c r="E318" s="23" t="s">
        <v>120</v>
      </c>
      <c r="F318" s="29" t="s">
        <v>94</v>
      </c>
      <c r="G318" s="24">
        <v>0</v>
      </c>
      <c r="H318" s="24">
        <v>100000</v>
      </c>
      <c r="I318" s="25">
        <v>100000</v>
      </c>
      <c r="J318" s="26">
        <f t="shared" si="166"/>
        <v>100</v>
      </c>
      <c r="K318" s="2">
        <f t="shared" ref="K318:M318" si="190">K319</f>
        <v>0</v>
      </c>
      <c r="L318" s="2">
        <f t="shared" si="190"/>
        <v>100</v>
      </c>
      <c r="M318" s="2">
        <f t="shared" si="190"/>
        <v>100</v>
      </c>
      <c r="N318" s="2">
        <f>N319</f>
        <v>100</v>
      </c>
      <c r="O318" s="27">
        <f t="shared" si="167"/>
        <v>100</v>
      </c>
      <c r="P318" s="34">
        <v>100</v>
      </c>
      <c r="Q318" s="34">
        <f t="shared" si="162"/>
        <v>0</v>
      </c>
      <c r="R318" s="67">
        <f t="shared" si="159"/>
        <v>0</v>
      </c>
    </row>
    <row r="319" spans="1:18">
      <c r="A319" s="30" t="s">
        <v>106</v>
      </c>
      <c r="B319" s="31">
        <v>903</v>
      </c>
      <c r="C319" s="32">
        <v>1</v>
      </c>
      <c r="D319" s="32">
        <v>12</v>
      </c>
      <c r="E319" s="23" t="s">
        <v>120</v>
      </c>
      <c r="F319" s="29" t="s">
        <v>107</v>
      </c>
      <c r="G319" s="24">
        <v>0</v>
      </c>
      <c r="H319" s="24">
        <v>100000</v>
      </c>
      <c r="I319" s="25">
        <v>100000</v>
      </c>
      <c r="J319" s="26">
        <f t="shared" si="166"/>
        <v>100</v>
      </c>
      <c r="K319" s="28">
        <f t="shared" si="165"/>
        <v>0</v>
      </c>
      <c r="L319" s="28">
        <v>100</v>
      </c>
      <c r="M319" s="2">
        <f>H319/1000</f>
        <v>100</v>
      </c>
      <c r="N319" s="2">
        <f>I319/1000</f>
        <v>100</v>
      </c>
      <c r="O319" s="27">
        <f t="shared" si="167"/>
        <v>100</v>
      </c>
      <c r="P319" s="34">
        <v>100</v>
      </c>
      <c r="Q319" s="34">
        <f t="shared" si="162"/>
        <v>0</v>
      </c>
      <c r="R319" s="67">
        <f t="shared" si="159"/>
        <v>0</v>
      </c>
    </row>
    <row r="320" spans="1:18" ht="63">
      <c r="A320" s="30" t="s">
        <v>343</v>
      </c>
      <c r="B320" s="31">
        <v>903</v>
      </c>
      <c r="C320" s="32">
        <v>1</v>
      </c>
      <c r="D320" s="32">
        <v>12</v>
      </c>
      <c r="E320" s="23" t="s">
        <v>344</v>
      </c>
      <c r="F320" s="29" t="s">
        <v>94</v>
      </c>
      <c r="G320" s="24">
        <v>2700000</v>
      </c>
      <c r="H320" s="24">
        <v>2905000</v>
      </c>
      <c r="I320" s="25">
        <v>2905000</v>
      </c>
      <c r="J320" s="26">
        <f t="shared" si="166"/>
        <v>100</v>
      </c>
      <c r="K320" s="2">
        <f t="shared" ref="K320:M320" si="191">SUM(K321:K322)</f>
        <v>2700</v>
      </c>
      <c r="L320" s="2">
        <f t="shared" ref="L320" si="192">SUM(L321:L322)</f>
        <v>2905</v>
      </c>
      <c r="M320" s="2">
        <f t="shared" si="191"/>
        <v>2905</v>
      </c>
      <c r="N320" s="2">
        <f>SUM(N321:N322)</f>
        <v>2905</v>
      </c>
      <c r="O320" s="27">
        <f t="shared" si="167"/>
        <v>100</v>
      </c>
      <c r="P320" s="34">
        <v>2905</v>
      </c>
      <c r="Q320" s="34">
        <f t="shared" si="162"/>
        <v>0</v>
      </c>
      <c r="R320" s="67">
        <f t="shared" si="159"/>
        <v>0</v>
      </c>
    </row>
    <row r="321" spans="1:18">
      <c r="A321" s="30" t="s">
        <v>345</v>
      </c>
      <c r="B321" s="31">
        <v>903</v>
      </c>
      <c r="C321" s="32">
        <v>1</v>
      </c>
      <c r="D321" s="32">
        <v>12</v>
      </c>
      <c r="E321" s="23" t="s">
        <v>344</v>
      </c>
      <c r="F321" s="29" t="s">
        <v>346</v>
      </c>
      <c r="G321" s="24">
        <v>2300000</v>
      </c>
      <c r="H321" s="24">
        <v>2446500.6800000002</v>
      </c>
      <c r="I321" s="25">
        <v>2446500.6800000002</v>
      </c>
      <c r="J321" s="26">
        <f t="shared" si="166"/>
        <v>100</v>
      </c>
      <c r="K321" s="28">
        <f t="shared" si="165"/>
        <v>2300</v>
      </c>
      <c r="L321" s="28">
        <v>2446.5</v>
      </c>
      <c r="M321" s="2">
        <f>H321/1000</f>
        <v>2446.5</v>
      </c>
      <c r="N321" s="2">
        <f>I321/1000</f>
        <v>2446.5</v>
      </c>
      <c r="O321" s="27">
        <f t="shared" si="167"/>
        <v>100</v>
      </c>
      <c r="P321" s="34">
        <v>2446.5</v>
      </c>
      <c r="Q321" s="34">
        <f t="shared" si="162"/>
        <v>0</v>
      </c>
      <c r="R321" s="67">
        <f t="shared" si="159"/>
        <v>0</v>
      </c>
    </row>
    <row r="322" spans="1:18">
      <c r="A322" s="30" t="s">
        <v>106</v>
      </c>
      <c r="B322" s="31">
        <v>903</v>
      </c>
      <c r="C322" s="32">
        <v>1</v>
      </c>
      <c r="D322" s="32">
        <v>12</v>
      </c>
      <c r="E322" s="23" t="s">
        <v>344</v>
      </c>
      <c r="F322" s="29" t="s">
        <v>107</v>
      </c>
      <c r="G322" s="24">
        <v>400000</v>
      </c>
      <c r="H322" s="24">
        <v>458499.32</v>
      </c>
      <c r="I322" s="25">
        <v>458499.32</v>
      </c>
      <c r="J322" s="26">
        <f t="shared" si="166"/>
        <v>100</v>
      </c>
      <c r="K322" s="28">
        <f t="shared" si="165"/>
        <v>400</v>
      </c>
      <c r="L322" s="28">
        <v>458.5</v>
      </c>
      <c r="M322" s="2">
        <f>H322/1000</f>
        <v>458.5</v>
      </c>
      <c r="N322" s="2">
        <f>I322/1000</f>
        <v>458.5</v>
      </c>
      <c r="O322" s="27">
        <f t="shared" si="167"/>
        <v>100</v>
      </c>
      <c r="P322" s="34">
        <v>458.5</v>
      </c>
      <c r="Q322" s="34">
        <f t="shared" si="162"/>
        <v>0</v>
      </c>
      <c r="R322" s="67">
        <f t="shared" si="159"/>
        <v>0</v>
      </c>
    </row>
    <row r="323" spans="1:18" ht="63">
      <c r="A323" s="30" t="s">
        <v>347</v>
      </c>
      <c r="B323" s="31">
        <v>903</v>
      </c>
      <c r="C323" s="32">
        <v>1</v>
      </c>
      <c r="D323" s="32">
        <v>12</v>
      </c>
      <c r="E323" s="23" t="s">
        <v>348</v>
      </c>
      <c r="F323" s="29" t="s">
        <v>94</v>
      </c>
      <c r="G323" s="24">
        <v>18078400</v>
      </c>
      <c r="H323" s="24">
        <v>18025475</v>
      </c>
      <c r="I323" s="25">
        <v>18025475</v>
      </c>
      <c r="J323" s="26">
        <f t="shared" si="166"/>
        <v>100</v>
      </c>
      <c r="K323" s="2">
        <f t="shared" ref="K323:M323" si="193">SUM(K324:K325)</f>
        <v>18078.400000000001</v>
      </c>
      <c r="L323" s="2">
        <f t="shared" si="193"/>
        <v>18025.400000000001</v>
      </c>
      <c r="M323" s="2">
        <f t="shared" si="193"/>
        <v>18025.400000000001</v>
      </c>
      <c r="N323" s="2">
        <f>SUM(N324:N325)</f>
        <v>18025.400000000001</v>
      </c>
      <c r="O323" s="27">
        <f t="shared" si="167"/>
        <v>100</v>
      </c>
      <c r="P323" s="34">
        <v>18025.5</v>
      </c>
      <c r="Q323" s="34">
        <f t="shared" si="162"/>
        <v>-0.1</v>
      </c>
      <c r="R323" s="67">
        <f t="shared" si="159"/>
        <v>0</v>
      </c>
    </row>
    <row r="324" spans="1:18" ht="47.25">
      <c r="A324" s="30" t="s">
        <v>110</v>
      </c>
      <c r="B324" s="31">
        <v>903</v>
      </c>
      <c r="C324" s="32">
        <v>1</v>
      </c>
      <c r="D324" s="32">
        <v>12</v>
      </c>
      <c r="E324" s="23" t="s">
        <v>348</v>
      </c>
      <c r="F324" s="29" t="s">
        <v>111</v>
      </c>
      <c r="G324" s="24">
        <v>17929100</v>
      </c>
      <c r="H324" s="24">
        <v>17869175</v>
      </c>
      <c r="I324" s="25">
        <v>17869175</v>
      </c>
      <c r="J324" s="26">
        <f t="shared" si="166"/>
        <v>100</v>
      </c>
      <c r="K324" s="28">
        <f t="shared" si="165"/>
        <v>17929.099999999999</v>
      </c>
      <c r="L324" s="28">
        <v>17869.099999999999</v>
      </c>
      <c r="M324" s="2">
        <f>H324/1000-0.1</f>
        <v>17869.099999999999</v>
      </c>
      <c r="N324" s="2">
        <f>I324/1000-0.1</f>
        <v>17869.099999999999</v>
      </c>
      <c r="O324" s="27">
        <f t="shared" si="167"/>
        <v>100</v>
      </c>
      <c r="P324" s="34">
        <v>17869.2</v>
      </c>
      <c r="Q324" s="34">
        <f t="shared" si="162"/>
        <v>-0.1</v>
      </c>
      <c r="R324" s="67">
        <f t="shared" si="159"/>
        <v>0</v>
      </c>
    </row>
    <row r="325" spans="1:18">
      <c r="A325" s="30" t="s">
        <v>106</v>
      </c>
      <c r="B325" s="31">
        <v>903</v>
      </c>
      <c r="C325" s="32">
        <v>1</v>
      </c>
      <c r="D325" s="32">
        <v>12</v>
      </c>
      <c r="E325" s="23" t="s">
        <v>348</v>
      </c>
      <c r="F325" s="29" t="s">
        <v>107</v>
      </c>
      <c r="G325" s="24">
        <v>149300</v>
      </c>
      <c r="H325" s="24">
        <v>156300</v>
      </c>
      <c r="I325" s="25">
        <v>156300</v>
      </c>
      <c r="J325" s="26">
        <f t="shared" si="166"/>
        <v>100</v>
      </c>
      <c r="K325" s="28">
        <f t="shared" si="165"/>
        <v>149.30000000000001</v>
      </c>
      <c r="L325" s="28">
        <v>156.30000000000001</v>
      </c>
      <c r="M325" s="2">
        <f>H325/1000</f>
        <v>156.30000000000001</v>
      </c>
      <c r="N325" s="2">
        <f>I325/1000</f>
        <v>156.30000000000001</v>
      </c>
      <c r="O325" s="27">
        <f t="shared" si="167"/>
        <v>100</v>
      </c>
      <c r="P325" s="34">
        <v>156.30000000000001</v>
      </c>
      <c r="Q325" s="34">
        <f t="shared" si="162"/>
        <v>0</v>
      </c>
      <c r="R325" s="67">
        <f t="shared" si="159"/>
        <v>0</v>
      </c>
    </row>
    <row r="326" spans="1:18">
      <c r="A326" s="30" t="s">
        <v>34</v>
      </c>
      <c r="B326" s="31">
        <v>903</v>
      </c>
      <c r="C326" s="32">
        <v>1</v>
      </c>
      <c r="D326" s="32">
        <v>13</v>
      </c>
      <c r="E326" s="23" t="s">
        <v>94</v>
      </c>
      <c r="F326" s="29" t="s">
        <v>94</v>
      </c>
      <c r="G326" s="24">
        <v>5000000</v>
      </c>
      <c r="H326" s="24">
        <v>5245620.7</v>
      </c>
      <c r="I326" s="25">
        <v>3890382.52</v>
      </c>
      <c r="J326" s="26">
        <f t="shared" si="166"/>
        <v>74.2</v>
      </c>
      <c r="K326" s="2">
        <f t="shared" ref="K326:M326" si="194">K327</f>
        <v>5000</v>
      </c>
      <c r="L326" s="2">
        <f t="shared" si="194"/>
        <v>5245.6</v>
      </c>
      <c r="M326" s="2">
        <f t="shared" si="194"/>
        <v>5245.6</v>
      </c>
      <c r="N326" s="2">
        <f>N327</f>
        <v>3890.4</v>
      </c>
      <c r="O326" s="27">
        <f t="shared" si="167"/>
        <v>74.2</v>
      </c>
      <c r="P326" s="34">
        <v>3890.4</v>
      </c>
      <c r="Q326" s="34">
        <f t="shared" si="162"/>
        <v>0</v>
      </c>
      <c r="R326" s="67">
        <f t="shared" si="159"/>
        <v>0</v>
      </c>
    </row>
    <row r="327" spans="1:18" ht="63">
      <c r="A327" s="30" t="s">
        <v>349</v>
      </c>
      <c r="B327" s="31">
        <v>903</v>
      </c>
      <c r="C327" s="32">
        <v>1</v>
      </c>
      <c r="D327" s="32">
        <v>13</v>
      </c>
      <c r="E327" s="23" t="s">
        <v>350</v>
      </c>
      <c r="F327" s="29" t="s">
        <v>94</v>
      </c>
      <c r="G327" s="24">
        <v>5000000</v>
      </c>
      <c r="H327" s="24">
        <v>5245620.7</v>
      </c>
      <c r="I327" s="25">
        <v>3890382.52</v>
      </c>
      <c r="J327" s="26">
        <f t="shared" si="166"/>
        <v>74.2</v>
      </c>
      <c r="K327" s="2">
        <f t="shared" ref="K327:M327" si="195">SUM(K328:K329)</f>
        <v>5000</v>
      </c>
      <c r="L327" s="2">
        <f t="shared" si="195"/>
        <v>5245.6</v>
      </c>
      <c r="M327" s="2">
        <f t="shared" si="195"/>
        <v>5245.6</v>
      </c>
      <c r="N327" s="2">
        <f>SUM(N328:N329)</f>
        <v>3890.4</v>
      </c>
      <c r="O327" s="27">
        <f t="shared" si="167"/>
        <v>74.2</v>
      </c>
      <c r="P327" s="34">
        <v>3890.4</v>
      </c>
      <c r="Q327" s="34">
        <f t="shared" si="162"/>
        <v>0</v>
      </c>
      <c r="R327" s="67">
        <f t="shared" si="159"/>
        <v>0</v>
      </c>
    </row>
    <row r="328" spans="1:18" ht="31.5">
      <c r="A328" s="30" t="s">
        <v>114</v>
      </c>
      <c r="B328" s="31">
        <v>903</v>
      </c>
      <c r="C328" s="32">
        <v>1</v>
      </c>
      <c r="D328" s="32">
        <v>13</v>
      </c>
      <c r="E328" s="23" t="s">
        <v>350</v>
      </c>
      <c r="F328" s="29" t="s">
        <v>115</v>
      </c>
      <c r="G328" s="24">
        <v>3500000</v>
      </c>
      <c r="H328" s="24">
        <v>3776020.7</v>
      </c>
      <c r="I328" s="25">
        <v>2420782.52</v>
      </c>
      <c r="J328" s="26">
        <f t="shared" si="166"/>
        <v>64.099999999999994</v>
      </c>
      <c r="K328" s="28">
        <f t="shared" si="165"/>
        <v>3500</v>
      </c>
      <c r="L328" s="28">
        <v>3776</v>
      </c>
      <c r="M328" s="2">
        <f>H328/1000</f>
        <v>3776</v>
      </c>
      <c r="N328" s="2">
        <f>I328/1000</f>
        <v>2420.8000000000002</v>
      </c>
      <c r="O328" s="27">
        <f t="shared" si="167"/>
        <v>64.099999999999994</v>
      </c>
      <c r="P328" s="34">
        <v>2420.8000000000002</v>
      </c>
      <c r="Q328" s="34">
        <f t="shared" si="162"/>
        <v>0</v>
      </c>
      <c r="R328" s="67">
        <f t="shared" si="159"/>
        <v>0</v>
      </c>
    </row>
    <row r="329" spans="1:18">
      <c r="A329" s="30" t="s">
        <v>106</v>
      </c>
      <c r="B329" s="31">
        <v>903</v>
      </c>
      <c r="C329" s="32">
        <v>1</v>
      </c>
      <c r="D329" s="32">
        <v>13</v>
      </c>
      <c r="E329" s="23" t="s">
        <v>350</v>
      </c>
      <c r="F329" s="29" t="s">
        <v>107</v>
      </c>
      <c r="G329" s="24">
        <v>1500000</v>
      </c>
      <c r="H329" s="24">
        <v>1469600</v>
      </c>
      <c r="I329" s="25">
        <v>1469600</v>
      </c>
      <c r="J329" s="26">
        <f t="shared" si="166"/>
        <v>100</v>
      </c>
      <c r="K329" s="28">
        <f t="shared" si="165"/>
        <v>1500</v>
      </c>
      <c r="L329" s="28">
        <v>1469.6</v>
      </c>
      <c r="M329" s="2">
        <f>H329/1000</f>
        <v>1469.6</v>
      </c>
      <c r="N329" s="2">
        <f>I329/1000</f>
        <v>1469.6</v>
      </c>
      <c r="O329" s="27">
        <f t="shared" si="167"/>
        <v>100</v>
      </c>
      <c r="P329" s="34">
        <v>1469.6</v>
      </c>
      <c r="Q329" s="34">
        <f t="shared" si="162"/>
        <v>0</v>
      </c>
      <c r="R329" s="67">
        <f t="shared" si="159"/>
        <v>0</v>
      </c>
    </row>
    <row r="330" spans="1:18">
      <c r="A330" s="30" t="s">
        <v>95</v>
      </c>
      <c r="B330" s="31">
        <v>903</v>
      </c>
      <c r="C330" s="32">
        <v>7</v>
      </c>
      <c r="D330" s="32" t="s">
        <v>94</v>
      </c>
      <c r="E330" s="23" t="s">
        <v>94</v>
      </c>
      <c r="F330" s="29" t="s">
        <v>94</v>
      </c>
      <c r="G330" s="24">
        <v>3053179800</v>
      </c>
      <c r="H330" s="24">
        <v>3449877117.9699998</v>
      </c>
      <c r="I330" s="25">
        <v>3431119287.6700001</v>
      </c>
      <c r="J330" s="26">
        <f t="shared" si="166"/>
        <v>99.5</v>
      </c>
      <c r="K330" s="2">
        <f t="shared" ref="K330:M330" si="196">K331+K343+K431+K462+K471+K485</f>
        <v>3053179.8</v>
      </c>
      <c r="L330" s="2">
        <f t="shared" si="196"/>
        <v>3448259.1</v>
      </c>
      <c r="M330" s="2">
        <f t="shared" si="196"/>
        <v>3449877.3</v>
      </c>
      <c r="N330" s="2">
        <f>N331+N343+N431+N462+N471+N485</f>
        <v>3431119.4</v>
      </c>
      <c r="O330" s="27">
        <f t="shared" si="167"/>
        <v>99.5</v>
      </c>
      <c r="P330" s="34">
        <v>3431119.3</v>
      </c>
      <c r="Q330" s="34">
        <f t="shared" si="162"/>
        <v>0.1</v>
      </c>
      <c r="R330" s="67">
        <f t="shared" si="159"/>
        <v>0</v>
      </c>
    </row>
    <row r="331" spans="1:18">
      <c r="A331" s="30" t="s">
        <v>55</v>
      </c>
      <c r="B331" s="31">
        <v>903</v>
      </c>
      <c r="C331" s="32">
        <v>7</v>
      </c>
      <c r="D331" s="32">
        <v>1</v>
      </c>
      <c r="E331" s="23" t="s">
        <v>94</v>
      </c>
      <c r="F331" s="29" t="s">
        <v>94</v>
      </c>
      <c r="G331" s="24">
        <v>219424000</v>
      </c>
      <c r="H331" s="24">
        <v>373753330</v>
      </c>
      <c r="I331" s="25">
        <v>373753330</v>
      </c>
      <c r="J331" s="26">
        <f t="shared" si="166"/>
        <v>100</v>
      </c>
      <c r="K331" s="2">
        <f t="shared" ref="K331:M331" si="197">K332+K334+K336+K338+K340</f>
        <v>219424</v>
      </c>
      <c r="L331" s="2">
        <f t="shared" si="197"/>
        <v>373753.3</v>
      </c>
      <c r="M331" s="2">
        <f t="shared" si="197"/>
        <v>373753.3</v>
      </c>
      <c r="N331" s="2">
        <f>N332+N334+N336+N338+N340</f>
        <v>373753.3</v>
      </c>
      <c r="O331" s="27">
        <f t="shared" si="167"/>
        <v>100</v>
      </c>
      <c r="P331" s="34">
        <v>373753.3</v>
      </c>
      <c r="Q331" s="34">
        <f t="shared" si="162"/>
        <v>0</v>
      </c>
      <c r="R331" s="67">
        <f t="shared" si="159"/>
        <v>0</v>
      </c>
    </row>
    <row r="332" spans="1:18" ht="63">
      <c r="A332" s="30" t="s">
        <v>351</v>
      </c>
      <c r="B332" s="31">
        <v>903</v>
      </c>
      <c r="C332" s="32">
        <v>7</v>
      </c>
      <c r="D332" s="32">
        <v>1</v>
      </c>
      <c r="E332" s="23" t="s">
        <v>352</v>
      </c>
      <c r="F332" s="29" t="s">
        <v>94</v>
      </c>
      <c r="G332" s="24">
        <v>0</v>
      </c>
      <c r="H332" s="24">
        <v>662350</v>
      </c>
      <c r="I332" s="25">
        <v>662350</v>
      </c>
      <c r="J332" s="26">
        <f t="shared" si="166"/>
        <v>100</v>
      </c>
      <c r="K332" s="2">
        <f t="shared" ref="K332:M332" si="198">K333</f>
        <v>0</v>
      </c>
      <c r="L332" s="2">
        <f t="shared" si="198"/>
        <v>662.3</v>
      </c>
      <c r="M332" s="2">
        <f t="shared" si="198"/>
        <v>662.3</v>
      </c>
      <c r="N332" s="2">
        <f>N333</f>
        <v>662.3</v>
      </c>
      <c r="O332" s="27">
        <f t="shared" si="167"/>
        <v>100</v>
      </c>
      <c r="P332" s="34">
        <v>662.4</v>
      </c>
      <c r="Q332" s="34">
        <f t="shared" si="162"/>
        <v>-0.1</v>
      </c>
      <c r="R332" s="67">
        <f t="shared" ref="R332:R395" si="199">G332/1000-K332</f>
        <v>0</v>
      </c>
    </row>
    <row r="333" spans="1:18">
      <c r="A333" s="30" t="s">
        <v>175</v>
      </c>
      <c r="B333" s="31">
        <v>903</v>
      </c>
      <c r="C333" s="32">
        <v>7</v>
      </c>
      <c r="D333" s="32">
        <v>1</v>
      </c>
      <c r="E333" s="23" t="s">
        <v>352</v>
      </c>
      <c r="F333" s="29" t="s">
        <v>176</v>
      </c>
      <c r="G333" s="24">
        <v>0</v>
      </c>
      <c r="H333" s="24">
        <v>662350</v>
      </c>
      <c r="I333" s="25">
        <v>662350</v>
      </c>
      <c r="J333" s="26">
        <f t="shared" si="166"/>
        <v>100</v>
      </c>
      <c r="K333" s="28">
        <f t="shared" si="165"/>
        <v>0</v>
      </c>
      <c r="L333" s="28">
        <v>662.3</v>
      </c>
      <c r="M333" s="2">
        <f>H333/1000-0.1</f>
        <v>662.3</v>
      </c>
      <c r="N333" s="2">
        <f>I333/1000-0.1</f>
        <v>662.3</v>
      </c>
      <c r="O333" s="27">
        <f t="shared" si="167"/>
        <v>100</v>
      </c>
      <c r="P333" s="34">
        <v>662.4</v>
      </c>
      <c r="Q333" s="34">
        <f t="shared" si="162"/>
        <v>-0.1</v>
      </c>
      <c r="R333" s="67">
        <f t="shared" si="199"/>
        <v>0</v>
      </c>
    </row>
    <row r="334" spans="1:18" ht="94.5">
      <c r="A334" s="30" t="s">
        <v>353</v>
      </c>
      <c r="B334" s="31">
        <v>903</v>
      </c>
      <c r="C334" s="32">
        <v>7</v>
      </c>
      <c r="D334" s="32">
        <v>1</v>
      </c>
      <c r="E334" s="23" t="s">
        <v>354</v>
      </c>
      <c r="F334" s="29" t="s">
        <v>94</v>
      </c>
      <c r="G334" s="24">
        <v>45700000</v>
      </c>
      <c r="H334" s="24">
        <v>46719000</v>
      </c>
      <c r="I334" s="25">
        <v>46719000</v>
      </c>
      <c r="J334" s="26">
        <f t="shared" si="166"/>
        <v>100</v>
      </c>
      <c r="K334" s="2">
        <f t="shared" ref="K334:M334" si="200">K335</f>
        <v>45700</v>
      </c>
      <c r="L334" s="2">
        <f t="shared" si="200"/>
        <v>46719</v>
      </c>
      <c r="M334" s="2">
        <f t="shared" si="200"/>
        <v>46719</v>
      </c>
      <c r="N334" s="2">
        <f>N335</f>
        <v>46719</v>
      </c>
      <c r="O334" s="27">
        <f t="shared" si="167"/>
        <v>100</v>
      </c>
      <c r="P334" s="34">
        <v>46719</v>
      </c>
      <c r="Q334" s="34">
        <f t="shared" ref="Q334:Q397" si="201">N334-P334</f>
        <v>0</v>
      </c>
      <c r="R334" s="67">
        <f t="shared" si="199"/>
        <v>0</v>
      </c>
    </row>
    <row r="335" spans="1:18" ht="47.25">
      <c r="A335" s="30" t="s">
        <v>268</v>
      </c>
      <c r="B335" s="31">
        <v>903</v>
      </c>
      <c r="C335" s="32">
        <v>7</v>
      </c>
      <c r="D335" s="32">
        <v>1</v>
      </c>
      <c r="E335" s="23" t="s">
        <v>354</v>
      </c>
      <c r="F335" s="29" t="s">
        <v>269</v>
      </c>
      <c r="G335" s="24">
        <v>45700000</v>
      </c>
      <c r="H335" s="24">
        <v>46719000</v>
      </c>
      <c r="I335" s="25">
        <v>46719000</v>
      </c>
      <c r="J335" s="26">
        <f t="shared" si="166"/>
        <v>100</v>
      </c>
      <c r="K335" s="28">
        <f t="shared" si="165"/>
        <v>45700</v>
      </c>
      <c r="L335" s="28">
        <v>46719</v>
      </c>
      <c r="M335" s="2">
        <f>H335/1000</f>
        <v>46719</v>
      </c>
      <c r="N335" s="2">
        <f>I335/1000</f>
        <v>46719</v>
      </c>
      <c r="O335" s="27">
        <f t="shared" si="167"/>
        <v>100</v>
      </c>
      <c r="P335" s="34">
        <v>46719</v>
      </c>
      <c r="Q335" s="34">
        <f t="shared" si="201"/>
        <v>0</v>
      </c>
      <c r="R335" s="67">
        <f t="shared" si="199"/>
        <v>0</v>
      </c>
    </row>
    <row r="336" spans="1:18" ht="78.75">
      <c r="A336" s="30" t="s">
        <v>355</v>
      </c>
      <c r="B336" s="31">
        <v>903</v>
      </c>
      <c r="C336" s="32">
        <v>7</v>
      </c>
      <c r="D336" s="32">
        <v>1</v>
      </c>
      <c r="E336" s="23" t="s">
        <v>356</v>
      </c>
      <c r="F336" s="29" t="s">
        <v>94</v>
      </c>
      <c r="G336" s="24">
        <v>133724000</v>
      </c>
      <c r="H336" s="24">
        <v>192856600</v>
      </c>
      <c r="I336" s="25">
        <v>192856600</v>
      </c>
      <c r="J336" s="26">
        <f t="shared" si="166"/>
        <v>100</v>
      </c>
      <c r="K336" s="2">
        <f t="shared" ref="K336:M336" si="202">K337</f>
        <v>133724</v>
      </c>
      <c r="L336" s="2">
        <f t="shared" si="202"/>
        <v>192856.6</v>
      </c>
      <c r="M336" s="2">
        <f t="shared" si="202"/>
        <v>192856.6</v>
      </c>
      <c r="N336" s="2">
        <f>N337</f>
        <v>192856.6</v>
      </c>
      <c r="O336" s="27">
        <f t="shared" si="167"/>
        <v>100</v>
      </c>
      <c r="P336" s="34">
        <v>192856.6</v>
      </c>
      <c r="Q336" s="34">
        <f t="shared" si="201"/>
        <v>0</v>
      </c>
      <c r="R336" s="67">
        <f t="shared" si="199"/>
        <v>0</v>
      </c>
    </row>
    <row r="337" spans="1:18" ht="47.25">
      <c r="A337" s="30" t="s">
        <v>268</v>
      </c>
      <c r="B337" s="31">
        <v>903</v>
      </c>
      <c r="C337" s="32">
        <v>7</v>
      </c>
      <c r="D337" s="32">
        <v>1</v>
      </c>
      <c r="E337" s="23" t="s">
        <v>356</v>
      </c>
      <c r="F337" s="29" t="s">
        <v>269</v>
      </c>
      <c r="G337" s="24">
        <v>133724000</v>
      </c>
      <c r="H337" s="24">
        <v>192856600</v>
      </c>
      <c r="I337" s="25">
        <v>192856600</v>
      </c>
      <c r="J337" s="26">
        <f t="shared" si="166"/>
        <v>100</v>
      </c>
      <c r="K337" s="28">
        <f t="shared" si="165"/>
        <v>133724</v>
      </c>
      <c r="L337" s="28">
        <v>192856.6</v>
      </c>
      <c r="M337" s="2">
        <f>H337/1000</f>
        <v>192856.6</v>
      </c>
      <c r="N337" s="2">
        <f>I337/1000</f>
        <v>192856.6</v>
      </c>
      <c r="O337" s="27">
        <f t="shared" si="167"/>
        <v>100</v>
      </c>
      <c r="P337" s="34">
        <v>192856.6</v>
      </c>
      <c r="Q337" s="34">
        <f t="shared" si="201"/>
        <v>0</v>
      </c>
      <c r="R337" s="67">
        <f t="shared" si="199"/>
        <v>0</v>
      </c>
    </row>
    <row r="338" spans="1:18" ht="78.75">
      <c r="A338" s="30" t="s">
        <v>357</v>
      </c>
      <c r="B338" s="31">
        <v>903</v>
      </c>
      <c r="C338" s="32">
        <v>7</v>
      </c>
      <c r="D338" s="32">
        <v>1</v>
      </c>
      <c r="E338" s="23" t="s">
        <v>358</v>
      </c>
      <c r="F338" s="29"/>
      <c r="G338" s="24">
        <v>40000000</v>
      </c>
      <c r="H338" s="24">
        <v>13049380</v>
      </c>
      <c r="I338" s="25">
        <v>13049380</v>
      </c>
      <c r="J338" s="26">
        <f t="shared" si="166"/>
        <v>100</v>
      </c>
      <c r="K338" s="2">
        <f t="shared" ref="K338:M338" si="203">K339</f>
        <v>40000</v>
      </c>
      <c r="L338" s="2">
        <f t="shared" si="203"/>
        <v>13049.4</v>
      </c>
      <c r="M338" s="2">
        <f t="shared" si="203"/>
        <v>13049.4</v>
      </c>
      <c r="N338" s="2">
        <f>N339</f>
        <v>13049.4</v>
      </c>
      <c r="O338" s="27">
        <f t="shared" si="167"/>
        <v>100</v>
      </c>
      <c r="P338" s="34">
        <v>13049.4</v>
      </c>
      <c r="Q338" s="34">
        <f t="shared" si="201"/>
        <v>0</v>
      </c>
      <c r="R338" s="67">
        <f t="shared" si="199"/>
        <v>0</v>
      </c>
    </row>
    <row r="339" spans="1:18" ht="31.5">
      <c r="A339" s="30" t="s">
        <v>359</v>
      </c>
      <c r="B339" s="31">
        <v>903</v>
      </c>
      <c r="C339" s="32">
        <v>7</v>
      </c>
      <c r="D339" s="32">
        <v>1</v>
      </c>
      <c r="E339" s="23" t="s">
        <v>358</v>
      </c>
      <c r="F339" s="29" t="s">
        <v>360</v>
      </c>
      <c r="G339" s="24">
        <v>40000000</v>
      </c>
      <c r="H339" s="24">
        <v>13049380</v>
      </c>
      <c r="I339" s="25">
        <v>13049380</v>
      </c>
      <c r="J339" s="26">
        <f t="shared" si="166"/>
        <v>100</v>
      </c>
      <c r="K339" s="28">
        <f t="shared" si="165"/>
        <v>40000</v>
      </c>
      <c r="L339" s="28">
        <v>13049.4</v>
      </c>
      <c r="M339" s="2">
        <f>H339/1000</f>
        <v>13049.4</v>
      </c>
      <c r="N339" s="2">
        <f>I339/1000</f>
        <v>13049.4</v>
      </c>
      <c r="O339" s="27">
        <f t="shared" si="167"/>
        <v>100</v>
      </c>
      <c r="P339" s="34">
        <v>13049.4</v>
      </c>
      <c r="Q339" s="34">
        <f t="shared" si="201"/>
        <v>0</v>
      </c>
      <c r="R339" s="67">
        <f t="shared" si="199"/>
        <v>0</v>
      </c>
    </row>
    <row r="340" spans="1:18" ht="63">
      <c r="A340" s="30" t="s">
        <v>361</v>
      </c>
      <c r="B340" s="31">
        <v>903</v>
      </c>
      <c r="C340" s="32">
        <v>7</v>
      </c>
      <c r="D340" s="32">
        <v>1</v>
      </c>
      <c r="E340" s="23" t="s">
        <v>362</v>
      </c>
      <c r="F340" s="29" t="s">
        <v>94</v>
      </c>
      <c r="G340" s="24">
        <v>0</v>
      </c>
      <c r="H340" s="24">
        <v>120466000</v>
      </c>
      <c r="I340" s="25">
        <v>120466000</v>
      </c>
      <c r="J340" s="26">
        <f t="shared" si="166"/>
        <v>100</v>
      </c>
      <c r="K340" s="2">
        <f t="shared" ref="K340:M340" si="204">SUM(K341:K342)</f>
        <v>0</v>
      </c>
      <c r="L340" s="2">
        <f t="shared" ref="L340" si="205">SUM(L341:L342)</f>
        <v>120466</v>
      </c>
      <c r="M340" s="2">
        <f t="shared" si="204"/>
        <v>120466</v>
      </c>
      <c r="N340" s="2">
        <f>SUM(N341:N342)</f>
        <v>120466</v>
      </c>
      <c r="O340" s="27">
        <f t="shared" si="167"/>
        <v>100</v>
      </c>
      <c r="P340" s="34">
        <v>120466</v>
      </c>
      <c r="Q340" s="34">
        <f t="shared" si="201"/>
        <v>0</v>
      </c>
      <c r="R340" s="67">
        <f t="shared" si="199"/>
        <v>0</v>
      </c>
    </row>
    <row r="341" spans="1:18" ht="47.25">
      <c r="A341" s="30" t="s">
        <v>268</v>
      </c>
      <c r="B341" s="31">
        <v>903</v>
      </c>
      <c r="C341" s="32">
        <v>7</v>
      </c>
      <c r="D341" s="32">
        <v>1</v>
      </c>
      <c r="E341" s="23" t="s">
        <v>362</v>
      </c>
      <c r="F341" s="29" t="s">
        <v>269</v>
      </c>
      <c r="G341" s="24">
        <v>0</v>
      </c>
      <c r="H341" s="24">
        <v>36160000</v>
      </c>
      <c r="I341" s="25">
        <v>36160000</v>
      </c>
      <c r="J341" s="26">
        <f t="shared" si="166"/>
        <v>100</v>
      </c>
      <c r="K341" s="28">
        <f t="shared" si="165"/>
        <v>0</v>
      </c>
      <c r="L341" s="28">
        <v>36160</v>
      </c>
      <c r="M341" s="2">
        <f>H341/1000</f>
        <v>36160</v>
      </c>
      <c r="N341" s="2">
        <f>I341/1000</f>
        <v>36160</v>
      </c>
      <c r="O341" s="27">
        <f t="shared" si="167"/>
        <v>100</v>
      </c>
      <c r="P341" s="34">
        <v>36160</v>
      </c>
      <c r="Q341" s="34">
        <f t="shared" si="201"/>
        <v>0</v>
      </c>
      <c r="R341" s="67">
        <f t="shared" si="199"/>
        <v>0</v>
      </c>
    </row>
    <row r="342" spans="1:18" ht="31.5">
      <c r="A342" s="30" t="s">
        <v>359</v>
      </c>
      <c r="B342" s="31">
        <v>903</v>
      </c>
      <c r="C342" s="32">
        <v>7</v>
      </c>
      <c r="D342" s="32">
        <v>1</v>
      </c>
      <c r="E342" s="23" t="s">
        <v>362</v>
      </c>
      <c r="F342" s="29" t="s">
        <v>360</v>
      </c>
      <c r="G342" s="24">
        <v>0</v>
      </c>
      <c r="H342" s="24">
        <v>84306000</v>
      </c>
      <c r="I342" s="25">
        <v>84306000</v>
      </c>
      <c r="J342" s="26">
        <f t="shared" si="166"/>
        <v>100</v>
      </c>
      <c r="K342" s="28">
        <f t="shared" si="165"/>
        <v>0</v>
      </c>
      <c r="L342" s="28">
        <v>84306</v>
      </c>
      <c r="M342" s="2">
        <f>H342/1000</f>
        <v>84306</v>
      </c>
      <c r="N342" s="2">
        <f>I342/1000</f>
        <v>84306</v>
      </c>
      <c r="O342" s="27">
        <f t="shared" si="167"/>
        <v>100</v>
      </c>
      <c r="P342" s="34">
        <v>84306</v>
      </c>
      <c r="Q342" s="34">
        <f t="shared" si="201"/>
        <v>0</v>
      </c>
      <c r="R342" s="67">
        <f t="shared" si="199"/>
        <v>0</v>
      </c>
    </row>
    <row r="343" spans="1:18">
      <c r="A343" s="30" t="s">
        <v>56</v>
      </c>
      <c r="B343" s="31">
        <v>903</v>
      </c>
      <c r="C343" s="32">
        <v>7</v>
      </c>
      <c r="D343" s="32">
        <v>2</v>
      </c>
      <c r="E343" s="23" t="s">
        <v>94</v>
      </c>
      <c r="F343" s="29" t="s">
        <v>94</v>
      </c>
      <c r="G343" s="24">
        <v>2461091500</v>
      </c>
      <c r="H343" s="24">
        <v>2698081819.1399999</v>
      </c>
      <c r="I343" s="25">
        <v>2687024641.3600001</v>
      </c>
      <c r="J343" s="26">
        <f t="shared" si="166"/>
        <v>99.6</v>
      </c>
      <c r="K343" s="2">
        <f t="shared" ref="K343:M343" si="206">K344+K346+K349+K351+K355+K358+K360+K363+K365+K369+K378+K380+K385+K387+K389+K391+K393+K395+K397+K399+K401+K403+K405+K407+K410+K412+K414+K417+K419+K422+K427+K429</f>
        <v>2461091.5</v>
      </c>
      <c r="L343" s="2">
        <f t="shared" si="206"/>
        <v>2698081.8</v>
      </c>
      <c r="M343" s="2">
        <f t="shared" si="206"/>
        <v>2698081.8</v>
      </c>
      <c r="N343" s="2">
        <f>N344+N346+N349+N351+N355+N358+N360+N363+N365+N369+N378+N380+N385+N387+N389+N391+N393+N395+N397+N399+N401+N403+N405+N407+N410+N412+N414+N417+N419+N422+N427+N429</f>
        <v>2687024.6</v>
      </c>
      <c r="O343" s="27">
        <f t="shared" si="167"/>
        <v>99.6</v>
      </c>
      <c r="P343" s="34">
        <v>2687024.7</v>
      </c>
      <c r="Q343" s="34">
        <f t="shared" si="201"/>
        <v>-0.1</v>
      </c>
      <c r="R343" s="67">
        <f t="shared" si="199"/>
        <v>0</v>
      </c>
    </row>
    <row r="344" spans="1:18" ht="94.5">
      <c r="A344" s="30" t="s">
        <v>363</v>
      </c>
      <c r="B344" s="31">
        <v>903</v>
      </c>
      <c r="C344" s="32">
        <v>7</v>
      </c>
      <c r="D344" s="32">
        <v>2</v>
      </c>
      <c r="E344" s="23" t="s">
        <v>364</v>
      </c>
      <c r="F344" s="29" t="s">
        <v>94</v>
      </c>
      <c r="G344" s="24">
        <v>0</v>
      </c>
      <c r="H344" s="24">
        <v>1008900</v>
      </c>
      <c r="I344" s="25">
        <v>1008900</v>
      </c>
      <c r="J344" s="26">
        <f t="shared" si="166"/>
        <v>100</v>
      </c>
      <c r="K344" s="2">
        <f t="shared" ref="K344:M344" si="207">K345</f>
        <v>0</v>
      </c>
      <c r="L344" s="2">
        <f t="shared" si="207"/>
        <v>1008.9</v>
      </c>
      <c r="M344" s="2">
        <f t="shared" si="207"/>
        <v>1008.9</v>
      </c>
      <c r="N344" s="2">
        <f>N345</f>
        <v>1008.9</v>
      </c>
      <c r="O344" s="27">
        <f t="shared" si="167"/>
        <v>100</v>
      </c>
      <c r="P344" s="34">
        <v>1008.9</v>
      </c>
      <c r="Q344" s="34">
        <f t="shared" si="201"/>
        <v>0</v>
      </c>
      <c r="R344" s="67">
        <f t="shared" si="199"/>
        <v>0</v>
      </c>
    </row>
    <row r="345" spans="1:18">
      <c r="A345" s="30" t="s">
        <v>175</v>
      </c>
      <c r="B345" s="31">
        <v>903</v>
      </c>
      <c r="C345" s="32">
        <v>7</v>
      </c>
      <c r="D345" s="32">
        <v>2</v>
      </c>
      <c r="E345" s="23" t="s">
        <v>364</v>
      </c>
      <c r="F345" s="29" t="s">
        <v>176</v>
      </c>
      <c r="G345" s="24">
        <v>0</v>
      </c>
      <c r="H345" s="24">
        <v>1008900</v>
      </c>
      <c r="I345" s="25">
        <v>1008900</v>
      </c>
      <c r="J345" s="26">
        <f t="shared" si="166"/>
        <v>100</v>
      </c>
      <c r="K345" s="28">
        <f t="shared" ref="K345:L408" si="208">G345/1000</f>
        <v>0</v>
      </c>
      <c r="L345" s="28">
        <v>1008.9</v>
      </c>
      <c r="M345" s="2">
        <f>H345/1000</f>
        <v>1008.9</v>
      </c>
      <c r="N345" s="2">
        <f>I345/1000</f>
        <v>1008.9</v>
      </c>
      <c r="O345" s="27">
        <f t="shared" si="167"/>
        <v>100</v>
      </c>
      <c r="P345" s="34">
        <v>1008.9</v>
      </c>
      <c r="Q345" s="34">
        <f t="shared" si="201"/>
        <v>0</v>
      </c>
      <c r="R345" s="67">
        <f t="shared" si="199"/>
        <v>0</v>
      </c>
    </row>
    <row r="346" spans="1:18" ht="126">
      <c r="A346" s="30" t="s">
        <v>365</v>
      </c>
      <c r="B346" s="31">
        <v>903</v>
      </c>
      <c r="C346" s="32">
        <v>7</v>
      </c>
      <c r="D346" s="32">
        <v>2</v>
      </c>
      <c r="E346" s="23" t="s">
        <v>366</v>
      </c>
      <c r="F346" s="29" t="s">
        <v>94</v>
      </c>
      <c r="G346" s="24">
        <v>3508600</v>
      </c>
      <c r="H346" s="24">
        <v>3508600</v>
      </c>
      <c r="I346" s="25">
        <v>3508600</v>
      </c>
      <c r="J346" s="26">
        <f t="shared" ref="J346:J409" si="209">I346*100/H346</f>
        <v>100</v>
      </c>
      <c r="K346" s="2">
        <f t="shared" ref="K346:M346" si="210">SUM(K347:K348)</f>
        <v>3508.6</v>
      </c>
      <c r="L346" s="2">
        <f t="shared" ref="L346" si="211">SUM(L347:L348)</f>
        <v>3508.6</v>
      </c>
      <c r="M346" s="2">
        <f t="shared" si="210"/>
        <v>3508.6</v>
      </c>
      <c r="N346" s="2">
        <f>SUM(N347:N348)</f>
        <v>3508.6</v>
      </c>
      <c r="O346" s="27">
        <f t="shared" ref="O346:O409" si="212">N346*100/M346</f>
        <v>100</v>
      </c>
      <c r="P346" s="34">
        <v>3508.6</v>
      </c>
      <c r="Q346" s="34">
        <f t="shared" si="201"/>
        <v>0</v>
      </c>
      <c r="R346" s="67">
        <f t="shared" si="199"/>
        <v>0</v>
      </c>
    </row>
    <row r="347" spans="1:18" ht="31.5">
      <c r="A347" s="30" t="s">
        <v>114</v>
      </c>
      <c r="B347" s="31">
        <v>903</v>
      </c>
      <c r="C347" s="32">
        <v>7</v>
      </c>
      <c r="D347" s="32">
        <v>2</v>
      </c>
      <c r="E347" s="23" t="s">
        <v>366</v>
      </c>
      <c r="F347" s="29" t="s">
        <v>115</v>
      </c>
      <c r="G347" s="24">
        <v>2109900</v>
      </c>
      <c r="H347" s="24">
        <v>2109900</v>
      </c>
      <c r="I347" s="25">
        <v>2109900</v>
      </c>
      <c r="J347" s="26">
        <f t="shared" si="209"/>
        <v>100</v>
      </c>
      <c r="K347" s="28">
        <f t="shared" si="208"/>
        <v>2109.9</v>
      </c>
      <c r="L347" s="28">
        <v>2109.9</v>
      </c>
      <c r="M347" s="2">
        <f>H347/1000</f>
        <v>2109.9</v>
      </c>
      <c r="N347" s="2">
        <f>I347/1000</f>
        <v>2109.9</v>
      </c>
      <c r="O347" s="27">
        <f t="shared" si="212"/>
        <v>100</v>
      </c>
      <c r="P347" s="34">
        <v>2109.9</v>
      </c>
      <c r="Q347" s="34">
        <f t="shared" si="201"/>
        <v>0</v>
      </c>
      <c r="R347" s="67">
        <f t="shared" si="199"/>
        <v>0</v>
      </c>
    </row>
    <row r="348" spans="1:18" ht="31.5">
      <c r="A348" s="30" t="s">
        <v>163</v>
      </c>
      <c r="B348" s="31">
        <v>903</v>
      </c>
      <c r="C348" s="32">
        <v>7</v>
      </c>
      <c r="D348" s="32">
        <v>2</v>
      </c>
      <c r="E348" s="23" t="s">
        <v>366</v>
      </c>
      <c r="F348" s="29" t="s">
        <v>164</v>
      </c>
      <c r="G348" s="24">
        <v>1398700</v>
      </c>
      <c r="H348" s="24">
        <v>1398700</v>
      </c>
      <c r="I348" s="25">
        <v>1398700</v>
      </c>
      <c r="J348" s="26">
        <f t="shared" si="209"/>
        <v>100</v>
      </c>
      <c r="K348" s="28">
        <f t="shared" si="208"/>
        <v>1398.7</v>
      </c>
      <c r="L348" s="28">
        <v>1398.7</v>
      </c>
      <c r="M348" s="2">
        <f>H348/1000</f>
        <v>1398.7</v>
      </c>
      <c r="N348" s="2">
        <f>I348/1000</f>
        <v>1398.7</v>
      </c>
      <c r="O348" s="27">
        <f t="shared" si="212"/>
        <v>100</v>
      </c>
      <c r="P348" s="34">
        <v>1398.7</v>
      </c>
      <c r="Q348" s="34">
        <f t="shared" si="201"/>
        <v>0</v>
      </c>
      <c r="R348" s="67">
        <f t="shared" si="199"/>
        <v>0</v>
      </c>
    </row>
    <row r="349" spans="1:18" ht="110.25">
      <c r="A349" s="30" t="s">
        <v>367</v>
      </c>
      <c r="B349" s="31">
        <v>903</v>
      </c>
      <c r="C349" s="32">
        <v>7</v>
      </c>
      <c r="D349" s="32">
        <v>2</v>
      </c>
      <c r="E349" s="23" t="s">
        <v>368</v>
      </c>
      <c r="F349" s="29" t="s">
        <v>94</v>
      </c>
      <c r="G349" s="24">
        <v>220800</v>
      </c>
      <c r="H349" s="24">
        <v>148500</v>
      </c>
      <c r="I349" s="25">
        <v>148500</v>
      </c>
      <c r="J349" s="26">
        <f t="shared" si="209"/>
        <v>100</v>
      </c>
      <c r="K349" s="2">
        <f t="shared" ref="K349:M349" si="213">K350</f>
        <v>220.8</v>
      </c>
      <c r="L349" s="2">
        <f t="shared" si="213"/>
        <v>148.5</v>
      </c>
      <c r="M349" s="2">
        <f t="shared" si="213"/>
        <v>148.5</v>
      </c>
      <c r="N349" s="2">
        <f>N350</f>
        <v>148.5</v>
      </c>
      <c r="O349" s="27">
        <f t="shared" si="212"/>
        <v>100</v>
      </c>
      <c r="P349" s="34">
        <v>148.5</v>
      </c>
      <c r="Q349" s="34">
        <f t="shared" si="201"/>
        <v>0</v>
      </c>
      <c r="R349" s="67">
        <f t="shared" si="199"/>
        <v>0</v>
      </c>
    </row>
    <row r="350" spans="1:18" ht="31.5">
      <c r="A350" s="30" t="s">
        <v>102</v>
      </c>
      <c r="B350" s="31">
        <v>903</v>
      </c>
      <c r="C350" s="32">
        <v>7</v>
      </c>
      <c r="D350" s="32">
        <v>2</v>
      </c>
      <c r="E350" s="23" t="s">
        <v>368</v>
      </c>
      <c r="F350" s="29" t="s">
        <v>103</v>
      </c>
      <c r="G350" s="24">
        <v>220800</v>
      </c>
      <c r="H350" s="24">
        <v>148500</v>
      </c>
      <c r="I350" s="25">
        <v>148500</v>
      </c>
      <c r="J350" s="26">
        <f t="shared" si="209"/>
        <v>100</v>
      </c>
      <c r="K350" s="28">
        <f t="shared" si="208"/>
        <v>220.8</v>
      </c>
      <c r="L350" s="28">
        <v>148.5</v>
      </c>
      <c r="M350" s="2">
        <f>H350/1000</f>
        <v>148.5</v>
      </c>
      <c r="N350" s="2">
        <f>I350/1000</f>
        <v>148.5</v>
      </c>
      <c r="O350" s="27">
        <f t="shared" si="212"/>
        <v>100</v>
      </c>
      <c r="P350" s="34">
        <v>148.5</v>
      </c>
      <c r="Q350" s="34">
        <f t="shared" si="201"/>
        <v>0</v>
      </c>
      <c r="R350" s="67">
        <f t="shared" si="199"/>
        <v>0</v>
      </c>
    </row>
    <row r="351" spans="1:18" ht="94.5">
      <c r="A351" s="30" t="s">
        <v>369</v>
      </c>
      <c r="B351" s="31">
        <v>903</v>
      </c>
      <c r="C351" s="32">
        <v>7</v>
      </c>
      <c r="D351" s="32">
        <v>2</v>
      </c>
      <c r="E351" s="23" t="s">
        <v>370</v>
      </c>
      <c r="F351" s="29" t="s">
        <v>94</v>
      </c>
      <c r="G351" s="24">
        <v>18413500</v>
      </c>
      <c r="H351" s="24">
        <v>0</v>
      </c>
      <c r="I351" s="25">
        <v>0</v>
      </c>
      <c r="J351" s="26"/>
      <c r="K351" s="2">
        <f t="shared" ref="K351:M351" si="214">SUM(K352:K354)</f>
        <v>18413.5</v>
      </c>
      <c r="L351" s="2">
        <f t="shared" ref="L351" si="215">SUM(L352:L354)</f>
        <v>0</v>
      </c>
      <c r="M351" s="2">
        <f t="shared" si="214"/>
        <v>0</v>
      </c>
      <c r="N351" s="2">
        <f>SUM(N352:N354)</f>
        <v>0</v>
      </c>
      <c r="O351" s="27"/>
      <c r="P351" s="34">
        <v>0</v>
      </c>
      <c r="Q351" s="34">
        <f t="shared" si="201"/>
        <v>0</v>
      </c>
      <c r="R351" s="67">
        <f t="shared" si="199"/>
        <v>0</v>
      </c>
    </row>
    <row r="352" spans="1:18" ht="31.5">
      <c r="A352" s="30" t="s">
        <v>114</v>
      </c>
      <c r="B352" s="31">
        <v>903</v>
      </c>
      <c r="C352" s="32">
        <v>7</v>
      </c>
      <c r="D352" s="32">
        <v>2</v>
      </c>
      <c r="E352" s="23" t="s">
        <v>370</v>
      </c>
      <c r="F352" s="29" t="s">
        <v>115</v>
      </c>
      <c r="G352" s="24">
        <v>2458800</v>
      </c>
      <c r="H352" s="24">
        <v>0</v>
      </c>
      <c r="I352" s="25">
        <v>0</v>
      </c>
      <c r="J352" s="26"/>
      <c r="K352" s="28">
        <f t="shared" si="208"/>
        <v>2458.8000000000002</v>
      </c>
      <c r="L352" s="28">
        <f t="shared" si="208"/>
        <v>0</v>
      </c>
      <c r="M352" s="2">
        <f t="shared" ref="M352:N354" si="216">H352/1000</f>
        <v>0</v>
      </c>
      <c r="N352" s="2">
        <f t="shared" si="216"/>
        <v>0</v>
      </c>
      <c r="O352" s="27"/>
      <c r="P352" s="34">
        <v>0</v>
      </c>
      <c r="Q352" s="34">
        <f t="shared" si="201"/>
        <v>0</v>
      </c>
      <c r="R352" s="67">
        <f t="shared" si="199"/>
        <v>0</v>
      </c>
    </row>
    <row r="353" spans="1:18" ht="47.25">
      <c r="A353" s="30" t="s">
        <v>110</v>
      </c>
      <c r="B353" s="31">
        <v>903</v>
      </c>
      <c r="C353" s="32">
        <v>7</v>
      </c>
      <c r="D353" s="32">
        <v>2</v>
      </c>
      <c r="E353" s="23" t="s">
        <v>370</v>
      </c>
      <c r="F353" s="29" t="s">
        <v>111</v>
      </c>
      <c r="G353" s="24">
        <v>15887100</v>
      </c>
      <c r="H353" s="24">
        <v>0</v>
      </c>
      <c r="I353" s="25">
        <v>0</v>
      </c>
      <c r="J353" s="26"/>
      <c r="K353" s="28">
        <f t="shared" si="208"/>
        <v>15887.1</v>
      </c>
      <c r="L353" s="28">
        <f t="shared" si="208"/>
        <v>0</v>
      </c>
      <c r="M353" s="2">
        <f t="shared" si="216"/>
        <v>0</v>
      </c>
      <c r="N353" s="2">
        <f t="shared" si="216"/>
        <v>0</v>
      </c>
      <c r="O353" s="27"/>
      <c r="P353" s="34">
        <v>0</v>
      </c>
      <c r="Q353" s="34">
        <f t="shared" si="201"/>
        <v>0</v>
      </c>
      <c r="R353" s="67">
        <f t="shared" si="199"/>
        <v>0</v>
      </c>
    </row>
    <row r="354" spans="1:18">
      <c r="A354" s="30" t="s">
        <v>106</v>
      </c>
      <c r="B354" s="31">
        <v>903</v>
      </c>
      <c r="C354" s="32">
        <v>7</v>
      </c>
      <c r="D354" s="32">
        <v>2</v>
      </c>
      <c r="E354" s="23" t="s">
        <v>370</v>
      </c>
      <c r="F354" s="29" t="s">
        <v>107</v>
      </c>
      <c r="G354" s="24">
        <v>67600</v>
      </c>
      <c r="H354" s="24">
        <v>0</v>
      </c>
      <c r="I354" s="25">
        <v>0</v>
      </c>
      <c r="J354" s="26"/>
      <c r="K354" s="28">
        <f t="shared" si="208"/>
        <v>67.599999999999994</v>
      </c>
      <c r="L354" s="28">
        <f t="shared" si="208"/>
        <v>0</v>
      </c>
      <c r="M354" s="2">
        <f t="shared" si="216"/>
        <v>0</v>
      </c>
      <c r="N354" s="2">
        <f t="shared" si="216"/>
        <v>0</v>
      </c>
      <c r="O354" s="27"/>
      <c r="P354" s="34">
        <v>0</v>
      </c>
      <c r="Q354" s="34">
        <f t="shared" si="201"/>
        <v>0</v>
      </c>
      <c r="R354" s="67">
        <f t="shared" si="199"/>
        <v>0</v>
      </c>
    </row>
    <row r="355" spans="1:18" ht="110.25">
      <c r="A355" s="30" t="s">
        <v>371</v>
      </c>
      <c r="B355" s="31">
        <v>903</v>
      </c>
      <c r="C355" s="32">
        <v>7</v>
      </c>
      <c r="D355" s="32">
        <v>2</v>
      </c>
      <c r="E355" s="23" t="s">
        <v>372</v>
      </c>
      <c r="F355" s="29" t="s">
        <v>94</v>
      </c>
      <c r="G355" s="24">
        <v>0</v>
      </c>
      <c r="H355" s="24">
        <v>1657750</v>
      </c>
      <c r="I355" s="25">
        <v>0</v>
      </c>
      <c r="J355" s="26">
        <f t="shared" si="209"/>
        <v>0</v>
      </c>
      <c r="K355" s="2">
        <f t="shared" ref="K355:M355" si="217">K356+K357</f>
        <v>0</v>
      </c>
      <c r="L355" s="2">
        <f t="shared" si="217"/>
        <v>1657.8</v>
      </c>
      <c r="M355" s="2">
        <f t="shared" si="217"/>
        <v>1657.8</v>
      </c>
      <c r="N355" s="2">
        <f>N356+N357</f>
        <v>0</v>
      </c>
      <c r="O355" s="27">
        <f t="shared" si="212"/>
        <v>0</v>
      </c>
      <c r="P355" s="34">
        <v>0</v>
      </c>
      <c r="Q355" s="34">
        <f t="shared" si="201"/>
        <v>0</v>
      </c>
      <c r="R355" s="67">
        <f t="shared" si="199"/>
        <v>0</v>
      </c>
    </row>
    <row r="356" spans="1:18" ht="31.5">
      <c r="A356" s="30" t="s">
        <v>191</v>
      </c>
      <c r="B356" s="31">
        <v>903</v>
      </c>
      <c r="C356" s="32">
        <v>7</v>
      </c>
      <c r="D356" s="32">
        <v>2</v>
      </c>
      <c r="E356" s="23" t="s">
        <v>372</v>
      </c>
      <c r="F356" s="29" t="s">
        <v>192</v>
      </c>
      <c r="G356" s="24">
        <v>0</v>
      </c>
      <c r="H356" s="24">
        <v>152080</v>
      </c>
      <c r="I356" s="25">
        <v>0</v>
      </c>
      <c r="J356" s="26">
        <f t="shared" si="209"/>
        <v>0</v>
      </c>
      <c r="K356" s="28">
        <f t="shared" si="208"/>
        <v>0</v>
      </c>
      <c r="L356" s="28">
        <v>152.1</v>
      </c>
      <c r="M356" s="2">
        <f>H356/1000</f>
        <v>152.1</v>
      </c>
      <c r="N356" s="2">
        <f>I356/1000</f>
        <v>0</v>
      </c>
      <c r="O356" s="27">
        <f t="shared" si="212"/>
        <v>0</v>
      </c>
      <c r="P356" s="34">
        <v>0</v>
      </c>
      <c r="Q356" s="34">
        <f t="shared" si="201"/>
        <v>0</v>
      </c>
      <c r="R356" s="67">
        <f t="shared" si="199"/>
        <v>0</v>
      </c>
    </row>
    <row r="357" spans="1:18" ht="31.5">
      <c r="A357" s="30" t="s">
        <v>114</v>
      </c>
      <c r="B357" s="31">
        <v>903</v>
      </c>
      <c r="C357" s="32">
        <v>7</v>
      </c>
      <c r="D357" s="32">
        <v>2</v>
      </c>
      <c r="E357" s="23" t="s">
        <v>372</v>
      </c>
      <c r="F357" s="29" t="s">
        <v>115</v>
      </c>
      <c r="G357" s="24">
        <v>0</v>
      </c>
      <c r="H357" s="24">
        <v>1505670</v>
      </c>
      <c r="I357" s="25">
        <v>0</v>
      </c>
      <c r="J357" s="26">
        <f t="shared" si="209"/>
        <v>0</v>
      </c>
      <c r="K357" s="28">
        <f t="shared" si="208"/>
        <v>0</v>
      </c>
      <c r="L357" s="28">
        <v>1505.7</v>
      </c>
      <c r="M357" s="2">
        <f>H357/1000-0.1+0.1</f>
        <v>1505.7</v>
      </c>
      <c r="N357" s="2">
        <f>I357/1000</f>
        <v>0</v>
      </c>
      <c r="O357" s="27">
        <f t="shared" si="212"/>
        <v>0</v>
      </c>
      <c r="P357" s="34">
        <v>0</v>
      </c>
      <c r="Q357" s="34">
        <f t="shared" si="201"/>
        <v>0</v>
      </c>
      <c r="R357" s="67">
        <f t="shared" si="199"/>
        <v>0</v>
      </c>
    </row>
    <row r="358" spans="1:18" ht="78.75">
      <c r="A358" s="30" t="s">
        <v>373</v>
      </c>
      <c r="B358" s="31">
        <v>903</v>
      </c>
      <c r="C358" s="32">
        <v>7</v>
      </c>
      <c r="D358" s="32">
        <v>2</v>
      </c>
      <c r="E358" s="23" t="s">
        <v>374</v>
      </c>
      <c r="F358" s="29" t="s">
        <v>94</v>
      </c>
      <c r="G358" s="24">
        <v>0</v>
      </c>
      <c r="H358" s="24">
        <v>3458800</v>
      </c>
      <c r="I358" s="25">
        <v>3458800</v>
      </c>
      <c r="J358" s="26">
        <f t="shared" si="209"/>
        <v>100</v>
      </c>
      <c r="K358" s="2">
        <f t="shared" ref="K358:M358" si="218">K359</f>
        <v>0</v>
      </c>
      <c r="L358" s="2">
        <f t="shared" si="218"/>
        <v>3458.8</v>
      </c>
      <c r="M358" s="2">
        <f t="shared" si="218"/>
        <v>3458.8</v>
      </c>
      <c r="N358" s="2">
        <f>N359</f>
        <v>3458.8</v>
      </c>
      <c r="O358" s="27">
        <f t="shared" si="212"/>
        <v>100</v>
      </c>
      <c r="P358" s="34">
        <v>3458.8</v>
      </c>
      <c r="Q358" s="34">
        <f t="shared" si="201"/>
        <v>0</v>
      </c>
      <c r="R358" s="67">
        <f t="shared" si="199"/>
        <v>0</v>
      </c>
    </row>
    <row r="359" spans="1:18" ht="31.5">
      <c r="A359" s="30" t="s">
        <v>114</v>
      </c>
      <c r="B359" s="31">
        <v>903</v>
      </c>
      <c r="C359" s="32">
        <v>7</v>
      </c>
      <c r="D359" s="32">
        <v>2</v>
      </c>
      <c r="E359" s="23" t="s">
        <v>374</v>
      </c>
      <c r="F359" s="29" t="s">
        <v>115</v>
      </c>
      <c r="G359" s="24">
        <v>0</v>
      </c>
      <c r="H359" s="24">
        <v>3458800</v>
      </c>
      <c r="I359" s="25">
        <v>3458800</v>
      </c>
      <c r="J359" s="26">
        <f t="shared" si="209"/>
        <v>100</v>
      </c>
      <c r="K359" s="28">
        <f t="shared" si="208"/>
        <v>0</v>
      </c>
      <c r="L359" s="28">
        <v>3458.8</v>
      </c>
      <c r="M359" s="2">
        <f>H359/1000</f>
        <v>3458.8</v>
      </c>
      <c r="N359" s="2">
        <f>I359/1000</f>
        <v>3458.8</v>
      </c>
      <c r="O359" s="27">
        <f t="shared" si="212"/>
        <v>100</v>
      </c>
      <c r="P359" s="34">
        <v>3458.8</v>
      </c>
      <c r="Q359" s="34">
        <f t="shared" si="201"/>
        <v>0</v>
      </c>
      <c r="R359" s="67">
        <f t="shared" si="199"/>
        <v>0</v>
      </c>
    </row>
    <row r="360" spans="1:18" ht="63">
      <c r="A360" s="30" t="s">
        <v>375</v>
      </c>
      <c r="B360" s="31">
        <v>903</v>
      </c>
      <c r="C360" s="32">
        <v>7</v>
      </c>
      <c r="D360" s="32">
        <v>2</v>
      </c>
      <c r="E360" s="23" t="s">
        <v>376</v>
      </c>
      <c r="F360" s="29" t="s">
        <v>94</v>
      </c>
      <c r="G360" s="24">
        <v>0</v>
      </c>
      <c r="H360" s="24">
        <v>15402100</v>
      </c>
      <c r="I360" s="25">
        <v>15402100</v>
      </c>
      <c r="J360" s="26">
        <f t="shared" si="209"/>
        <v>100</v>
      </c>
      <c r="K360" s="2">
        <f t="shared" ref="K360:M360" si="219">SUM(K361:K362)</f>
        <v>0</v>
      </c>
      <c r="L360" s="2">
        <f t="shared" si="219"/>
        <v>15402.1</v>
      </c>
      <c r="M360" s="2">
        <f t="shared" si="219"/>
        <v>15402.1</v>
      </c>
      <c r="N360" s="2">
        <f>SUM(N361:N362)</f>
        <v>15402.1</v>
      </c>
      <c r="O360" s="27">
        <f t="shared" si="212"/>
        <v>100</v>
      </c>
      <c r="P360" s="34">
        <v>15402.1</v>
      </c>
      <c r="Q360" s="34">
        <f t="shared" si="201"/>
        <v>0</v>
      </c>
      <c r="R360" s="67">
        <f t="shared" si="199"/>
        <v>0</v>
      </c>
    </row>
    <row r="361" spans="1:18" ht="47.25">
      <c r="A361" s="30" t="s">
        <v>110</v>
      </c>
      <c r="B361" s="31">
        <v>903</v>
      </c>
      <c r="C361" s="32">
        <v>7</v>
      </c>
      <c r="D361" s="32">
        <v>2</v>
      </c>
      <c r="E361" s="23" t="s">
        <v>376</v>
      </c>
      <c r="F361" s="29" t="s">
        <v>111</v>
      </c>
      <c r="G361" s="24">
        <v>0</v>
      </c>
      <c r="H361" s="24">
        <v>15387100</v>
      </c>
      <c r="I361" s="25">
        <v>15387100</v>
      </c>
      <c r="J361" s="26">
        <f t="shared" si="209"/>
        <v>100</v>
      </c>
      <c r="K361" s="28">
        <f t="shared" si="208"/>
        <v>0</v>
      </c>
      <c r="L361" s="28">
        <v>15387.1</v>
      </c>
      <c r="M361" s="2">
        <f>H361/1000</f>
        <v>15387.1</v>
      </c>
      <c r="N361" s="2">
        <f>I361/1000</f>
        <v>15387.1</v>
      </c>
      <c r="O361" s="27">
        <f t="shared" si="212"/>
        <v>100</v>
      </c>
      <c r="P361" s="34">
        <v>15387.1</v>
      </c>
      <c r="Q361" s="34">
        <f t="shared" si="201"/>
        <v>0</v>
      </c>
      <c r="R361" s="67">
        <f t="shared" si="199"/>
        <v>0</v>
      </c>
    </row>
    <row r="362" spans="1:18">
      <c r="A362" s="30" t="s">
        <v>106</v>
      </c>
      <c r="B362" s="31">
        <v>903</v>
      </c>
      <c r="C362" s="32">
        <v>7</v>
      </c>
      <c r="D362" s="32">
        <v>2</v>
      </c>
      <c r="E362" s="23" t="s">
        <v>376</v>
      </c>
      <c r="F362" s="29" t="s">
        <v>107</v>
      </c>
      <c r="G362" s="24">
        <v>0</v>
      </c>
      <c r="H362" s="24">
        <v>15000</v>
      </c>
      <c r="I362" s="25">
        <v>15000</v>
      </c>
      <c r="J362" s="26">
        <f t="shared" si="209"/>
        <v>100</v>
      </c>
      <c r="K362" s="28">
        <f t="shared" si="208"/>
        <v>0</v>
      </c>
      <c r="L362" s="28">
        <v>15</v>
      </c>
      <c r="M362" s="2">
        <f>H362/1000</f>
        <v>15</v>
      </c>
      <c r="N362" s="2">
        <f>I362/1000</f>
        <v>15</v>
      </c>
      <c r="O362" s="27">
        <f t="shared" si="212"/>
        <v>100</v>
      </c>
      <c r="P362" s="34">
        <v>15</v>
      </c>
      <c r="Q362" s="34">
        <f t="shared" si="201"/>
        <v>0</v>
      </c>
      <c r="R362" s="67">
        <f t="shared" si="199"/>
        <v>0</v>
      </c>
    </row>
    <row r="363" spans="1:18" ht="94.5">
      <c r="A363" s="30" t="s">
        <v>377</v>
      </c>
      <c r="B363" s="31">
        <v>903</v>
      </c>
      <c r="C363" s="32">
        <v>7</v>
      </c>
      <c r="D363" s="32">
        <v>2</v>
      </c>
      <c r="E363" s="23" t="s">
        <v>378</v>
      </c>
      <c r="F363" s="29" t="s">
        <v>94</v>
      </c>
      <c r="G363" s="24">
        <v>0</v>
      </c>
      <c r="H363" s="24">
        <v>100000</v>
      </c>
      <c r="I363" s="25">
        <v>100000</v>
      </c>
      <c r="J363" s="26">
        <f t="shared" si="209"/>
        <v>100</v>
      </c>
      <c r="K363" s="2">
        <f t="shared" ref="K363:M363" si="220">K364</f>
        <v>0</v>
      </c>
      <c r="L363" s="2">
        <f t="shared" si="220"/>
        <v>100</v>
      </c>
      <c r="M363" s="2">
        <f t="shared" si="220"/>
        <v>100</v>
      </c>
      <c r="N363" s="2">
        <f>N364</f>
        <v>100</v>
      </c>
      <c r="O363" s="27">
        <f t="shared" si="212"/>
        <v>100</v>
      </c>
      <c r="P363" s="34">
        <v>100</v>
      </c>
      <c r="Q363" s="34">
        <f t="shared" si="201"/>
        <v>0</v>
      </c>
      <c r="R363" s="67">
        <f t="shared" si="199"/>
        <v>0</v>
      </c>
    </row>
    <row r="364" spans="1:18" ht="31.5">
      <c r="A364" s="30" t="s">
        <v>114</v>
      </c>
      <c r="B364" s="31">
        <v>903</v>
      </c>
      <c r="C364" s="32">
        <v>7</v>
      </c>
      <c r="D364" s="32">
        <v>2</v>
      </c>
      <c r="E364" s="23" t="s">
        <v>378</v>
      </c>
      <c r="F364" s="29" t="s">
        <v>115</v>
      </c>
      <c r="G364" s="24">
        <v>0</v>
      </c>
      <c r="H364" s="24">
        <v>100000</v>
      </c>
      <c r="I364" s="25">
        <v>100000</v>
      </c>
      <c r="J364" s="26">
        <f t="shared" si="209"/>
        <v>100</v>
      </c>
      <c r="K364" s="28">
        <f t="shared" si="208"/>
        <v>0</v>
      </c>
      <c r="L364" s="28">
        <v>100</v>
      </c>
      <c r="M364" s="2">
        <f>H364/1000</f>
        <v>100</v>
      </c>
      <c r="N364" s="2">
        <f>I364/1000</f>
        <v>100</v>
      </c>
      <c r="O364" s="27">
        <f t="shared" si="212"/>
        <v>100</v>
      </c>
      <c r="P364" s="34">
        <v>100</v>
      </c>
      <c r="Q364" s="34">
        <f t="shared" si="201"/>
        <v>0</v>
      </c>
      <c r="R364" s="67">
        <f t="shared" si="199"/>
        <v>0</v>
      </c>
    </row>
    <row r="365" spans="1:18" ht="78.75">
      <c r="A365" s="30" t="s">
        <v>119</v>
      </c>
      <c r="B365" s="31">
        <v>903</v>
      </c>
      <c r="C365" s="32">
        <v>7</v>
      </c>
      <c r="D365" s="32">
        <v>2</v>
      </c>
      <c r="E365" s="23" t="s">
        <v>120</v>
      </c>
      <c r="F365" s="29" t="s">
        <v>94</v>
      </c>
      <c r="G365" s="24">
        <v>0</v>
      </c>
      <c r="H365" s="24">
        <v>3847700</v>
      </c>
      <c r="I365" s="25">
        <v>150000</v>
      </c>
      <c r="J365" s="26">
        <f t="shared" si="209"/>
        <v>3.9</v>
      </c>
      <c r="K365" s="2">
        <f t="shared" ref="K365:M365" si="221">SUM(K366:K368)</f>
        <v>0</v>
      </c>
      <c r="L365" s="2">
        <f t="shared" si="221"/>
        <v>3847.7</v>
      </c>
      <c r="M365" s="2">
        <f t="shared" si="221"/>
        <v>3847.7</v>
      </c>
      <c r="N365" s="2">
        <f>SUM(N366:N368)</f>
        <v>150</v>
      </c>
      <c r="O365" s="27">
        <f t="shared" si="212"/>
        <v>3.9</v>
      </c>
      <c r="P365" s="34">
        <v>150</v>
      </c>
      <c r="Q365" s="34">
        <f t="shared" si="201"/>
        <v>0</v>
      </c>
      <c r="R365" s="67">
        <f t="shared" si="199"/>
        <v>0</v>
      </c>
    </row>
    <row r="366" spans="1:18" ht="31.5">
      <c r="A366" s="30" t="s">
        <v>191</v>
      </c>
      <c r="B366" s="31">
        <v>903</v>
      </c>
      <c r="C366" s="32">
        <v>7</v>
      </c>
      <c r="D366" s="32">
        <v>2</v>
      </c>
      <c r="E366" s="23" t="s">
        <v>120</v>
      </c>
      <c r="F366" s="29" t="s">
        <v>192</v>
      </c>
      <c r="G366" s="24">
        <v>0</v>
      </c>
      <c r="H366" s="24">
        <v>1544590</v>
      </c>
      <c r="I366" s="25">
        <v>0</v>
      </c>
      <c r="J366" s="26">
        <f t="shared" si="209"/>
        <v>0</v>
      </c>
      <c r="K366" s="28">
        <f t="shared" si="208"/>
        <v>0</v>
      </c>
      <c r="L366" s="28">
        <v>1544.6</v>
      </c>
      <c r="M366" s="2">
        <f t="shared" ref="M366:N368" si="222">H366/1000</f>
        <v>1544.6</v>
      </c>
      <c r="N366" s="2">
        <f t="shared" si="222"/>
        <v>0</v>
      </c>
      <c r="O366" s="27">
        <f t="shared" si="212"/>
        <v>0</v>
      </c>
      <c r="P366" s="34">
        <v>0</v>
      </c>
      <c r="Q366" s="34">
        <f t="shared" si="201"/>
        <v>0</v>
      </c>
      <c r="R366" s="67">
        <f t="shared" si="199"/>
        <v>0</v>
      </c>
    </row>
    <row r="367" spans="1:18" ht="31.5">
      <c r="A367" s="30" t="s">
        <v>114</v>
      </c>
      <c r="B367" s="31">
        <v>903</v>
      </c>
      <c r="C367" s="32">
        <v>7</v>
      </c>
      <c r="D367" s="32">
        <v>2</v>
      </c>
      <c r="E367" s="23" t="s">
        <v>120</v>
      </c>
      <c r="F367" s="29" t="s">
        <v>115</v>
      </c>
      <c r="G367" s="24">
        <v>0</v>
      </c>
      <c r="H367" s="24">
        <v>2203110</v>
      </c>
      <c r="I367" s="25">
        <v>50000</v>
      </c>
      <c r="J367" s="26">
        <f t="shared" si="209"/>
        <v>2.2999999999999998</v>
      </c>
      <c r="K367" s="28">
        <f t="shared" si="208"/>
        <v>0</v>
      </c>
      <c r="L367" s="28">
        <v>2203.1</v>
      </c>
      <c r="M367" s="2">
        <f t="shared" si="222"/>
        <v>2203.1</v>
      </c>
      <c r="N367" s="2">
        <f t="shared" si="222"/>
        <v>50</v>
      </c>
      <c r="O367" s="27">
        <f t="shared" si="212"/>
        <v>2.2999999999999998</v>
      </c>
      <c r="P367" s="34">
        <v>50</v>
      </c>
      <c r="Q367" s="34">
        <f t="shared" si="201"/>
        <v>0</v>
      </c>
      <c r="R367" s="67">
        <f t="shared" si="199"/>
        <v>0</v>
      </c>
    </row>
    <row r="368" spans="1:18">
      <c r="A368" s="30" t="s">
        <v>175</v>
      </c>
      <c r="B368" s="31">
        <v>903</v>
      </c>
      <c r="C368" s="32">
        <v>7</v>
      </c>
      <c r="D368" s="32">
        <v>2</v>
      </c>
      <c r="E368" s="23" t="s">
        <v>120</v>
      </c>
      <c r="F368" s="29" t="s">
        <v>176</v>
      </c>
      <c r="G368" s="24">
        <v>0</v>
      </c>
      <c r="H368" s="24">
        <v>100000</v>
      </c>
      <c r="I368" s="25">
        <v>100000</v>
      </c>
      <c r="J368" s="26">
        <f t="shared" si="209"/>
        <v>100</v>
      </c>
      <c r="K368" s="28">
        <f t="shared" si="208"/>
        <v>0</v>
      </c>
      <c r="L368" s="28">
        <v>100</v>
      </c>
      <c r="M368" s="2">
        <f t="shared" si="222"/>
        <v>100</v>
      </c>
      <c r="N368" s="2">
        <f t="shared" si="222"/>
        <v>100</v>
      </c>
      <c r="O368" s="27">
        <f t="shared" si="212"/>
        <v>100</v>
      </c>
      <c r="P368" s="34">
        <v>100</v>
      </c>
      <c r="Q368" s="34">
        <f t="shared" si="201"/>
        <v>0</v>
      </c>
      <c r="R368" s="67">
        <f t="shared" si="199"/>
        <v>0</v>
      </c>
    </row>
    <row r="369" spans="1:18" ht="63">
      <c r="A369" s="30" t="s">
        <v>379</v>
      </c>
      <c r="B369" s="31">
        <v>903</v>
      </c>
      <c r="C369" s="32">
        <v>7</v>
      </c>
      <c r="D369" s="32">
        <v>2</v>
      </c>
      <c r="E369" s="23" t="s">
        <v>380</v>
      </c>
      <c r="F369" s="29" t="s">
        <v>94</v>
      </c>
      <c r="G369" s="24">
        <v>262414100</v>
      </c>
      <c r="H369" s="24">
        <v>261511375.59</v>
      </c>
      <c r="I369" s="25">
        <v>256637862.47999999</v>
      </c>
      <c r="J369" s="26">
        <f t="shared" si="209"/>
        <v>98.1</v>
      </c>
      <c r="K369" s="2">
        <f t="shared" ref="K369:M369" si="223">SUM(K370:K377)</f>
        <v>262414.09999999998</v>
      </c>
      <c r="L369" s="2">
        <f t="shared" si="223"/>
        <v>261511.4</v>
      </c>
      <c r="M369" s="2">
        <f t="shared" si="223"/>
        <v>261511.4</v>
      </c>
      <c r="N369" s="2">
        <f>SUM(N370:N377)</f>
        <v>256637.9</v>
      </c>
      <c r="O369" s="27">
        <f t="shared" si="212"/>
        <v>98.1</v>
      </c>
      <c r="P369" s="34">
        <v>256637.9</v>
      </c>
      <c r="Q369" s="34">
        <f t="shared" si="201"/>
        <v>0</v>
      </c>
      <c r="R369" s="67">
        <f t="shared" si="199"/>
        <v>0</v>
      </c>
    </row>
    <row r="370" spans="1:18" ht="31.5">
      <c r="A370" s="30" t="s">
        <v>201</v>
      </c>
      <c r="B370" s="31">
        <v>903</v>
      </c>
      <c r="C370" s="32">
        <v>7</v>
      </c>
      <c r="D370" s="32">
        <v>2</v>
      </c>
      <c r="E370" s="23" t="s">
        <v>380</v>
      </c>
      <c r="F370" s="29" t="s">
        <v>202</v>
      </c>
      <c r="G370" s="24">
        <v>109667000</v>
      </c>
      <c r="H370" s="24">
        <v>107451900</v>
      </c>
      <c r="I370" s="25">
        <v>107297313.08</v>
      </c>
      <c r="J370" s="26">
        <f t="shared" si="209"/>
        <v>99.9</v>
      </c>
      <c r="K370" s="28">
        <f t="shared" si="208"/>
        <v>109667</v>
      </c>
      <c r="L370" s="28">
        <v>107451.9</v>
      </c>
      <c r="M370" s="2">
        <f>H370/1000</f>
        <v>107451.9</v>
      </c>
      <c r="N370" s="2">
        <f>I370/1000</f>
        <v>107297.3</v>
      </c>
      <c r="O370" s="27">
        <f t="shared" si="212"/>
        <v>99.9</v>
      </c>
      <c r="P370" s="34">
        <v>107297.3</v>
      </c>
      <c r="Q370" s="34">
        <f t="shared" si="201"/>
        <v>0</v>
      </c>
      <c r="R370" s="67">
        <f t="shared" si="199"/>
        <v>0</v>
      </c>
    </row>
    <row r="371" spans="1:18" ht="31.5">
      <c r="A371" s="30" t="s">
        <v>203</v>
      </c>
      <c r="B371" s="31">
        <v>903</v>
      </c>
      <c r="C371" s="32">
        <v>7</v>
      </c>
      <c r="D371" s="32">
        <v>2</v>
      </c>
      <c r="E371" s="23" t="s">
        <v>380</v>
      </c>
      <c r="F371" s="29" t="s">
        <v>204</v>
      </c>
      <c r="G371" s="24">
        <v>144100</v>
      </c>
      <c r="H371" s="24">
        <v>168590</v>
      </c>
      <c r="I371" s="25">
        <v>167653.07999999999</v>
      </c>
      <c r="J371" s="26">
        <f t="shared" si="209"/>
        <v>99.4</v>
      </c>
      <c r="K371" s="28">
        <f t="shared" si="208"/>
        <v>144.1</v>
      </c>
      <c r="L371" s="28">
        <v>168.6</v>
      </c>
      <c r="M371" s="2">
        <f>H371/1000</f>
        <v>168.6</v>
      </c>
      <c r="N371" s="2">
        <f>I371/1000</f>
        <v>167.7</v>
      </c>
      <c r="O371" s="27">
        <f t="shared" si="212"/>
        <v>99.5</v>
      </c>
      <c r="P371" s="34">
        <v>167.7</v>
      </c>
      <c r="Q371" s="34">
        <f t="shared" si="201"/>
        <v>0</v>
      </c>
      <c r="R371" s="67">
        <f t="shared" si="199"/>
        <v>0</v>
      </c>
    </row>
    <row r="372" spans="1:18" ht="31.5">
      <c r="A372" s="30" t="s">
        <v>191</v>
      </c>
      <c r="B372" s="31">
        <v>903</v>
      </c>
      <c r="C372" s="32">
        <v>7</v>
      </c>
      <c r="D372" s="32">
        <v>2</v>
      </c>
      <c r="E372" s="23" t="s">
        <v>380</v>
      </c>
      <c r="F372" s="29" t="s">
        <v>192</v>
      </c>
      <c r="G372" s="24">
        <v>852500</v>
      </c>
      <c r="H372" s="24">
        <v>869149.2</v>
      </c>
      <c r="I372" s="25">
        <v>869148.16000000003</v>
      </c>
      <c r="J372" s="26">
        <f t="shared" si="209"/>
        <v>100</v>
      </c>
      <c r="K372" s="28">
        <f t="shared" si="208"/>
        <v>852.5</v>
      </c>
      <c r="L372" s="28">
        <v>869.2</v>
      </c>
      <c r="M372" s="2">
        <f>H372/1000+0.1</f>
        <v>869.2</v>
      </c>
      <c r="N372" s="2">
        <f>I372/1000</f>
        <v>869.1</v>
      </c>
      <c r="O372" s="27">
        <f t="shared" si="212"/>
        <v>100</v>
      </c>
      <c r="P372" s="34">
        <v>869.1</v>
      </c>
      <c r="Q372" s="34">
        <f t="shared" si="201"/>
        <v>0</v>
      </c>
      <c r="R372" s="67">
        <f t="shared" si="199"/>
        <v>0</v>
      </c>
    </row>
    <row r="373" spans="1:18" ht="31.5">
      <c r="A373" s="30" t="s">
        <v>114</v>
      </c>
      <c r="B373" s="31">
        <v>903</v>
      </c>
      <c r="C373" s="32">
        <v>7</v>
      </c>
      <c r="D373" s="32">
        <v>2</v>
      </c>
      <c r="E373" s="23" t="s">
        <v>380</v>
      </c>
      <c r="F373" s="29" t="s">
        <v>115</v>
      </c>
      <c r="G373" s="24">
        <v>56476600</v>
      </c>
      <c r="H373" s="24">
        <v>59150986.840000004</v>
      </c>
      <c r="I373" s="25">
        <v>54650983.859999999</v>
      </c>
      <c r="J373" s="26">
        <f t="shared" si="209"/>
        <v>92.4</v>
      </c>
      <c r="K373" s="28">
        <f t="shared" si="208"/>
        <v>56476.6</v>
      </c>
      <c r="L373" s="28">
        <v>59150.9</v>
      </c>
      <c r="M373" s="2">
        <f>H373/1000-0.1</f>
        <v>59150.9</v>
      </c>
      <c r="N373" s="2">
        <f>I373/1000</f>
        <v>54651</v>
      </c>
      <c r="O373" s="27">
        <f t="shared" si="212"/>
        <v>92.4</v>
      </c>
      <c r="P373" s="34">
        <v>54651</v>
      </c>
      <c r="Q373" s="34">
        <f t="shared" si="201"/>
        <v>0</v>
      </c>
      <c r="R373" s="67">
        <f t="shared" si="199"/>
        <v>0</v>
      </c>
    </row>
    <row r="374" spans="1:18" ht="47.25">
      <c r="A374" s="30" t="s">
        <v>110</v>
      </c>
      <c r="B374" s="31">
        <v>903</v>
      </c>
      <c r="C374" s="32">
        <v>7</v>
      </c>
      <c r="D374" s="32">
        <v>2</v>
      </c>
      <c r="E374" s="23" t="s">
        <v>380</v>
      </c>
      <c r="F374" s="29" t="s">
        <v>111</v>
      </c>
      <c r="G374" s="24">
        <v>87343800</v>
      </c>
      <c r="H374" s="24">
        <v>86352780</v>
      </c>
      <c r="I374" s="25">
        <v>86352780</v>
      </c>
      <c r="J374" s="26">
        <f t="shared" si="209"/>
        <v>100</v>
      </c>
      <c r="K374" s="28">
        <f t="shared" si="208"/>
        <v>87343.8</v>
      </c>
      <c r="L374" s="28">
        <v>86352.8</v>
      </c>
      <c r="M374" s="2">
        <f>H374/1000</f>
        <v>86352.8</v>
      </c>
      <c r="N374" s="2">
        <f>I374/1000</f>
        <v>86352.8</v>
      </c>
      <c r="O374" s="27">
        <f t="shared" si="212"/>
        <v>100</v>
      </c>
      <c r="P374" s="34">
        <v>86352.8</v>
      </c>
      <c r="Q374" s="34">
        <f t="shared" si="201"/>
        <v>0</v>
      </c>
      <c r="R374" s="67">
        <f t="shared" si="199"/>
        <v>0</v>
      </c>
    </row>
    <row r="375" spans="1:18">
      <c r="A375" s="30" t="s">
        <v>106</v>
      </c>
      <c r="B375" s="31">
        <v>903</v>
      </c>
      <c r="C375" s="32">
        <v>7</v>
      </c>
      <c r="D375" s="32">
        <v>2</v>
      </c>
      <c r="E375" s="23" t="s">
        <v>380</v>
      </c>
      <c r="F375" s="29" t="s">
        <v>107</v>
      </c>
      <c r="G375" s="24">
        <v>6908600</v>
      </c>
      <c r="H375" s="24">
        <v>6496469.5499999998</v>
      </c>
      <c r="I375" s="25">
        <v>6316155.9900000002</v>
      </c>
      <c r="J375" s="26">
        <f t="shared" si="209"/>
        <v>97.2</v>
      </c>
      <c r="K375" s="28">
        <f t="shared" si="208"/>
        <v>6908.6</v>
      </c>
      <c r="L375" s="28">
        <v>6496.5</v>
      </c>
      <c r="M375" s="2">
        <f>H375/1000-0.1+0.1</f>
        <v>6496.5</v>
      </c>
      <c r="N375" s="2">
        <f>I375/1000-0.1+0.1</f>
        <v>6316.2</v>
      </c>
      <c r="O375" s="27">
        <f t="shared" si="212"/>
        <v>97.2</v>
      </c>
      <c r="P375" s="34">
        <v>6316.2</v>
      </c>
      <c r="Q375" s="34">
        <f t="shared" si="201"/>
        <v>0</v>
      </c>
      <c r="R375" s="67">
        <f t="shared" si="199"/>
        <v>0</v>
      </c>
    </row>
    <row r="376" spans="1:18">
      <c r="A376" s="30" t="s">
        <v>195</v>
      </c>
      <c r="B376" s="31">
        <v>903</v>
      </c>
      <c r="C376" s="32">
        <v>7</v>
      </c>
      <c r="D376" s="32">
        <v>2</v>
      </c>
      <c r="E376" s="23" t="s">
        <v>380</v>
      </c>
      <c r="F376" s="29" t="s">
        <v>196</v>
      </c>
      <c r="G376" s="24">
        <v>901700</v>
      </c>
      <c r="H376" s="24">
        <v>901700</v>
      </c>
      <c r="I376" s="25">
        <v>901630</v>
      </c>
      <c r="J376" s="26">
        <f t="shared" si="209"/>
        <v>100</v>
      </c>
      <c r="K376" s="28">
        <f t="shared" si="208"/>
        <v>901.7</v>
      </c>
      <c r="L376" s="28">
        <v>901.7</v>
      </c>
      <c r="M376" s="2">
        <f>H376/1000</f>
        <v>901.7</v>
      </c>
      <c r="N376" s="2">
        <f>I376/1000</f>
        <v>901.6</v>
      </c>
      <c r="O376" s="27">
        <f t="shared" si="212"/>
        <v>100</v>
      </c>
      <c r="P376" s="34">
        <v>901.6</v>
      </c>
      <c r="Q376" s="34">
        <f t="shared" si="201"/>
        <v>0</v>
      </c>
      <c r="R376" s="67">
        <f t="shared" si="199"/>
        <v>0</v>
      </c>
    </row>
    <row r="377" spans="1:18">
      <c r="A377" s="30" t="s">
        <v>197</v>
      </c>
      <c r="B377" s="31">
        <v>903</v>
      </c>
      <c r="C377" s="32">
        <v>7</v>
      </c>
      <c r="D377" s="32">
        <v>2</v>
      </c>
      <c r="E377" s="23" t="s">
        <v>380</v>
      </c>
      <c r="F377" s="29" t="s">
        <v>198</v>
      </c>
      <c r="G377" s="24">
        <v>119800</v>
      </c>
      <c r="H377" s="24">
        <v>119800</v>
      </c>
      <c r="I377" s="25">
        <v>82198.31</v>
      </c>
      <c r="J377" s="26">
        <f t="shared" si="209"/>
        <v>68.599999999999994</v>
      </c>
      <c r="K377" s="28">
        <f t="shared" si="208"/>
        <v>119.8</v>
      </c>
      <c r="L377" s="28">
        <v>119.8</v>
      </c>
      <c r="M377" s="2">
        <f>H377/1000</f>
        <v>119.8</v>
      </c>
      <c r="N377" s="2">
        <f>I377/1000</f>
        <v>82.2</v>
      </c>
      <c r="O377" s="27">
        <f t="shared" si="212"/>
        <v>68.599999999999994</v>
      </c>
      <c r="P377" s="34">
        <v>82.2</v>
      </c>
      <c r="Q377" s="34">
        <f t="shared" si="201"/>
        <v>0</v>
      </c>
      <c r="R377" s="67">
        <f t="shared" si="199"/>
        <v>0</v>
      </c>
    </row>
    <row r="378" spans="1:18" ht="63">
      <c r="A378" s="30" t="s">
        <v>381</v>
      </c>
      <c r="B378" s="31">
        <v>903</v>
      </c>
      <c r="C378" s="32">
        <v>7</v>
      </c>
      <c r="D378" s="32">
        <v>2</v>
      </c>
      <c r="E378" s="23" t="s">
        <v>382</v>
      </c>
      <c r="F378" s="29" t="s">
        <v>94</v>
      </c>
      <c r="G378" s="24">
        <v>13000000</v>
      </c>
      <c r="H378" s="24">
        <v>4888000</v>
      </c>
      <c r="I378" s="25">
        <v>4886369.8899999997</v>
      </c>
      <c r="J378" s="26">
        <f t="shared" si="209"/>
        <v>100</v>
      </c>
      <c r="K378" s="2">
        <f t="shared" ref="K378:M378" si="224">K379</f>
        <v>13000</v>
      </c>
      <c r="L378" s="2">
        <f t="shared" si="224"/>
        <v>4888</v>
      </c>
      <c r="M378" s="2">
        <f t="shared" si="224"/>
        <v>4888</v>
      </c>
      <c r="N378" s="2">
        <f>N379</f>
        <v>4886.3999999999996</v>
      </c>
      <c r="O378" s="27">
        <f t="shared" si="212"/>
        <v>100</v>
      </c>
      <c r="P378" s="34">
        <v>4886.3999999999996</v>
      </c>
      <c r="Q378" s="34">
        <f t="shared" si="201"/>
        <v>0</v>
      </c>
      <c r="R378" s="67">
        <f t="shared" si="199"/>
        <v>0</v>
      </c>
    </row>
    <row r="379" spans="1:18" ht="31.5">
      <c r="A379" s="30" t="s">
        <v>191</v>
      </c>
      <c r="B379" s="31">
        <v>903</v>
      </c>
      <c r="C379" s="32">
        <v>7</v>
      </c>
      <c r="D379" s="32">
        <v>2</v>
      </c>
      <c r="E379" s="23" t="s">
        <v>382</v>
      </c>
      <c r="F379" s="29" t="s">
        <v>192</v>
      </c>
      <c r="G379" s="24">
        <v>13000000</v>
      </c>
      <c r="H379" s="24">
        <v>4888000</v>
      </c>
      <c r="I379" s="25">
        <v>4886369.8899999997</v>
      </c>
      <c r="J379" s="26">
        <f t="shared" si="209"/>
        <v>100</v>
      </c>
      <c r="K379" s="28">
        <f t="shared" si="208"/>
        <v>13000</v>
      </c>
      <c r="L379" s="28">
        <v>4888</v>
      </c>
      <c r="M379" s="2">
        <f>H379/1000</f>
        <v>4888</v>
      </c>
      <c r="N379" s="2">
        <f>I379/1000-0.1+0.1</f>
        <v>4886.3999999999996</v>
      </c>
      <c r="O379" s="27">
        <f t="shared" si="212"/>
        <v>100</v>
      </c>
      <c r="P379" s="34">
        <v>4886.3999999999996</v>
      </c>
      <c r="Q379" s="34">
        <f t="shared" si="201"/>
        <v>0</v>
      </c>
      <c r="R379" s="67">
        <f t="shared" si="199"/>
        <v>0</v>
      </c>
    </row>
    <row r="380" spans="1:18" ht="47.25">
      <c r="A380" s="30" t="s">
        <v>383</v>
      </c>
      <c r="B380" s="31">
        <v>903</v>
      </c>
      <c r="C380" s="32">
        <v>7</v>
      </c>
      <c r="D380" s="32">
        <v>2</v>
      </c>
      <c r="E380" s="23" t="s">
        <v>384</v>
      </c>
      <c r="F380" s="29" t="s">
        <v>94</v>
      </c>
      <c r="G380" s="24">
        <v>5250000</v>
      </c>
      <c r="H380" s="24">
        <v>10081877.75</v>
      </c>
      <c r="I380" s="25">
        <v>9331805.4900000002</v>
      </c>
      <c r="J380" s="26">
        <f t="shared" si="209"/>
        <v>92.6</v>
      </c>
      <c r="K380" s="2">
        <f t="shared" ref="K380:M380" si="225">SUM(K381:K384)</f>
        <v>5250</v>
      </c>
      <c r="L380" s="2">
        <f t="shared" si="225"/>
        <v>10081.799999999999</v>
      </c>
      <c r="M380" s="2">
        <f t="shared" si="225"/>
        <v>10081.799999999999</v>
      </c>
      <c r="N380" s="2">
        <f>SUM(N381:N384)</f>
        <v>9331.7000000000007</v>
      </c>
      <c r="O380" s="27">
        <f t="shared" si="212"/>
        <v>92.6</v>
      </c>
      <c r="P380" s="34">
        <v>9331.7999999999993</v>
      </c>
      <c r="Q380" s="34">
        <f t="shared" si="201"/>
        <v>-0.1</v>
      </c>
      <c r="R380" s="67">
        <f t="shared" si="199"/>
        <v>0</v>
      </c>
    </row>
    <row r="381" spans="1:18" ht="31.5">
      <c r="A381" s="30" t="s">
        <v>189</v>
      </c>
      <c r="B381" s="31">
        <v>903</v>
      </c>
      <c r="C381" s="32">
        <v>7</v>
      </c>
      <c r="D381" s="32">
        <v>2</v>
      </c>
      <c r="E381" s="23" t="s">
        <v>384</v>
      </c>
      <c r="F381" s="29" t="s">
        <v>190</v>
      </c>
      <c r="G381" s="24">
        <v>250000</v>
      </c>
      <c r="H381" s="24">
        <v>7424</v>
      </c>
      <c r="I381" s="25">
        <v>7424</v>
      </c>
      <c r="J381" s="26">
        <f t="shared" si="209"/>
        <v>100</v>
      </c>
      <c r="K381" s="28">
        <f t="shared" si="208"/>
        <v>250</v>
      </c>
      <c r="L381" s="28">
        <v>7.4</v>
      </c>
      <c r="M381" s="2">
        <f t="shared" ref="M381:N383" si="226">H381/1000</f>
        <v>7.4</v>
      </c>
      <c r="N381" s="2">
        <f t="shared" si="226"/>
        <v>7.4</v>
      </c>
      <c r="O381" s="27">
        <f t="shared" si="212"/>
        <v>100</v>
      </c>
      <c r="P381" s="34">
        <v>7.4</v>
      </c>
      <c r="Q381" s="34">
        <f t="shared" si="201"/>
        <v>0</v>
      </c>
      <c r="R381" s="67">
        <f t="shared" si="199"/>
        <v>0</v>
      </c>
    </row>
    <row r="382" spans="1:18" ht="31.5">
      <c r="A382" s="30" t="s">
        <v>191</v>
      </c>
      <c r="B382" s="31">
        <v>903</v>
      </c>
      <c r="C382" s="32">
        <v>7</v>
      </c>
      <c r="D382" s="32">
        <v>2</v>
      </c>
      <c r="E382" s="23" t="s">
        <v>384</v>
      </c>
      <c r="F382" s="29" t="s">
        <v>192</v>
      </c>
      <c r="G382" s="24">
        <v>550000</v>
      </c>
      <c r="H382" s="24">
        <v>2506994.98</v>
      </c>
      <c r="I382" s="25">
        <v>2506994.98</v>
      </c>
      <c r="J382" s="26">
        <f t="shared" si="209"/>
        <v>100</v>
      </c>
      <c r="K382" s="28">
        <f t="shared" si="208"/>
        <v>550</v>
      </c>
      <c r="L382" s="28">
        <v>2507</v>
      </c>
      <c r="M382" s="2">
        <f t="shared" si="226"/>
        <v>2507</v>
      </c>
      <c r="N382" s="2">
        <f t="shared" si="226"/>
        <v>2507</v>
      </c>
      <c r="O382" s="27">
        <f t="shared" si="212"/>
        <v>100</v>
      </c>
      <c r="P382" s="34">
        <v>2507</v>
      </c>
      <c r="Q382" s="34">
        <f t="shared" si="201"/>
        <v>0</v>
      </c>
      <c r="R382" s="67">
        <f t="shared" si="199"/>
        <v>0</v>
      </c>
    </row>
    <row r="383" spans="1:18" ht="31.5">
      <c r="A383" s="30" t="s">
        <v>114</v>
      </c>
      <c r="B383" s="31">
        <v>903</v>
      </c>
      <c r="C383" s="32">
        <v>7</v>
      </c>
      <c r="D383" s="32">
        <v>2</v>
      </c>
      <c r="E383" s="23" t="s">
        <v>384</v>
      </c>
      <c r="F383" s="29" t="s">
        <v>115</v>
      </c>
      <c r="G383" s="24">
        <v>4450000</v>
      </c>
      <c r="H383" s="24">
        <v>4947981.0199999996</v>
      </c>
      <c r="I383" s="25">
        <v>4197908.76</v>
      </c>
      <c r="J383" s="26">
        <f t="shared" si="209"/>
        <v>84.8</v>
      </c>
      <c r="K383" s="28">
        <f t="shared" si="208"/>
        <v>4450</v>
      </c>
      <c r="L383" s="28">
        <v>4948</v>
      </c>
      <c r="M383" s="2">
        <f t="shared" si="226"/>
        <v>4948</v>
      </c>
      <c r="N383" s="2">
        <f t="shared" si="226"/>
        <v>4197.8999999999996</v>
      </c>
      <c r="O383" s="27">
        <f t="shared" si="212"/>
        <v>84.8</v>
      </c>
      <c r="P383" s="34">
        <v>4197.8999999999996</v>
      </c>
      <c r="Q383" s="34">
        <f t="shared" si="201"/>
        <v>0</v>
      </c>
      <c r="R383" s="67">
        <f t="shared" si="199"/>
        <v>0</v>
      </c>
    </row>
    <row r="384" spans="1:18">
      <c r="A384" s="30" t="s">
        <v>106</v>
      </c>
      <c r="B384" s="31">
        <v>903</v>
      </c>
      <c r="C384" s="32">
        <v>7</v>
      </c>
      <c r="D384" s="32">
        <v>2</v>
      </c>
      <c r="E384" s="23" t="s">
        <v>384</v>
      </c>
      <c r="F384" s="29" t="s">
        <v>107</v>
      </c>
      <c r="G384" s="24">
        <v>0</v>
      </c>
      <c r="H384" s="24">
        <v>2619477.75</v>
      </c>
      <c r="I384" s="25">
        <v>2619477.75</v>
      </c>
      <c r="J384" s="26">
        <f t="shared" si="209"/>
        <v>100</v>
      </c>
      <c r="K384" s="28">
        <f t="shared" si="208"/>
        <v>0</v>
      </c>
      <c r="L384" s="28">
        <v>2619.4</v>
      </c>
      <c r="M384" s="2">
        <f>H384/1000-0.1</f>
        <v>2619.4</v>
      </c>
      <c r="N384" s="2">
        <f>I384/1000-0.1</f>
        <v>2619.4</v>
      </c>
      <c r="O384" s="27">
        <f t="shared" si="212"/>
        <v>100</v>
      </c>
      <c r="P384" s="34">
        <v>2619.5</v>
      </c>
      <c r="Q384" s="34">
        <f t="shared" si="201"/>
        <v>-0.1</v>
      </c>
      <c r="R384" s="67">
        <f t="shared" si="199"/>
        <v>0</v>
      </c>
    </row>
    <row r="385" spans="1:18" ht="63">
      <c r="A385" s="30" t="s">
        <v>385</v>
      </c>
      <c r="B385" s="31">
        <v>903</v>
      </c>
      <c r="C385" s="32">
        <v>7</v>
      </c>
      <c r="D385" s="32">
        <v>2</v>
      </c>
      <c r="E385" s="23" t="s">
        <v>386</v>
      </c>
      <c r="F385" s="29" t="s">
        <v>94</v>
      </c>
      <c r="G385" s="24">
        <v>100000</v>
      </c>
      <c r="H385" s="24">
        <v>100000</v>
      </c>
      <c r="I385" s="25">
        <v>100000</v>
      </c>
      <c r="J385" s="26">
        <f t="shared" si="209"/>
        <v>100</v>
      </c>
      <c r="K385" s="2">
        <f t="shared" ref="K385:M385" si="227">K386</f>
        <v>100</v>
      </c>
      <c r="L385" s="2">
        <f t="shared" si="227"/>
        <v>100</v>
      </c>
      <c r="M385" s="2">
        <f t="shared" si="227"/>
        <v>100</v>
      </c>
      <c r="N385" s="2">
        <f>N386</f>
        <v>100</v>
      </c>
      <c r="O385" s="27">
        <f t="shared" si="212"/>
        <v>100</v>
      </c>
      <c r="P385" s="34">
        <v>100</v>
      </c>
      <c r="Q385" s="34">
        <f t="shared" si="201"/>
        <v>0</v>
      </c>
      <c r="R385" s="67">
        <f t="shared" si="199"/>
        <v>0</v>
      </c>
    </row>
    <row r="386" spans="1:18">
      <c r="A386" s="30" t="s">
        <v>307</v>
      </c>
      <c r="B386" s="31">
        <v>903</v>
      </c>
      <c r="C386" s="32">
        <v>7</v>
      </c>
      <c r="D386" s="32">
        <v>2</v>
      </c>
      <c r="E386" s="23" t="s">
        <v>386</v>
      </c>
      <c r="F386" s="29" t="s">
        <v>308</v>
      </c>
      <c r="G386" s="24">
        <v>100000</v>
      </c>
      <c r="H386" s="24">
        <v>100000</v>
      </c>
      <c r="I386" s="25">
        <v>100000</v>
      </c>
      <c r="J386" s="26">
        <f t="shared" si="209"/>
        <v>100</v>
      </c>
      <c r="K386" s="28">
        <f t="shared" si="208"/>
        <v>100</v>
      </c>
      <c r="L386" s="28">
        <v>100</v>
      </c>
      <c r="M386" s="2">
        <f>H386/1000</f>
        <v>100</v>
      </c>
      <c r="N386" s="2">
        <f>I386/1000</f>
        <v>100</v>
      </c>
      <c r="O386" s="27">
        <f t="shared" si="212"/>
        <v>100</v>
      </c>
      <c r="P386" s="34">
        <v>100</v>
      </c>
      <c r="Q386" s="34">
        <f t="shared" si="201"/>
        <v>0</v>
      </c>
      <c r="R386" s="67">
        <f t="shared" si="199"/>
        <v>0</v>
      </c>
    </row>
    <row r="387" spans="1:18" ht="63">
      <c r="A387" s="30" t="s">
        <v>387</v>
      </c>
      <c r="B387" s="31">
        <v>903</v>
      </c>
      <c r="C387" s="32">
        <v>7</v>
      </c>
      <c r="D387" s="32">
        <v>2</v>
      </c>
      <c r="E387" s="23" t="s">
        <v>388</v>
      </c>
      <c r="F387" s="29" t="s">
        <v>94</v>
      </c>
      <c r="G387" s="24">
        <v>150000</v>
      </c>
      <c r="H387" s="24">
        <v>150000</v>
      </c>
      <c r="I387" s="25">
        <v>150000</v>
      </c>
      <c r="J387" s="26">
        <f t="shared" si="209"/>
        <v>100</v>
      </c>
      <c r="K387" s="2">
        <f t="shared" ref="K387:M387" si="228">K388</f>
        <v>150</v>
      </c>
      <c r="L387" s="2">
        <f t="shared" si="228"/>
        <v>150</v>
      </c>
      <c r="M387" s="2">
        <f t="shared" si="228"/>
        <v>150</v>
      </c>
      <c r="N387" s="2">
        <f>N388</f>
        <v>150</v>
      </c>
      <c r="O387" s="27">
        <f t="shared" si="212"/>
        <v>100</v>
      </c>
      <c r="P387" s="34">
        <v>150</v>
      </c>
      <c r="Q387" s="34">
        <f t="shared" si="201"/>
        <v>0</v>
      </c>
      <c r="R387" s="67">
        <f t="shared" si="199"/>
        <v>0</v>
      </c>
    </row>
    <row r="388" spans="1:18">
      <c r="A388" s="30" t="s">
        <v>307</v>
      </c>
      <c r="B388" s="31">
        <v>903</v>
      </c>
      <c r="C388" s="32">
        <v>7</v>
      </c>
      <c r="D388" s="32">
        <v>2</v>
      </c>
      <c r="E388" s="23" t="s">
        <v>388</v>
      </c>
      <c r="F388" s="29" t="s">
        <v>308</v>
      </c>
      <c r="G388" s="24">
        <v>150000</v>
      </c>
      <c r="H388" s="24">
        <v>150000</v>
      </c>
      <c r="I388" s="25">
        <v>150000</v>
      </c>
      <c r="J388" s="26">
        <f t="shared" si="209"/>
        <v>100</v>
      </c>
      <c r="K388" s="28">
        <f t="shared" si="208"/>
        <v>150</v>
      </c>
      <c r="L388" s="28">
        <v>150</v>
      </c>
      <c r="M388" s="2">
        <f>H388/1000</f>
        <v>150</v>
      </c>
      <c r="N388" s="2">
        <f>I388/1000</f>
        <v>150</v>
      </c>
      <c r="O388" s="27">
        <f t="shared" si="212"/>
        <v>100</v>
      </c>
      <c r="P388" s="34">
        <v>150</v>
      </c>
      <c r="Q388" s="34">
        <f t="shared" si="201"/>
        <v>0</v>
      </c>
      <c r="R388" s="67">
        <f t="shared" si="199"/>
        <v>0</v>
      </c>
    </row>
    <row r="389" spans="1:18" ht="78.75">
      <c r="A389" s="30" t="s">
        <v>389</v>
      </c>
      <c r="B389" s="31">
        <v>903</v>
      </c>
      <c r="C389" s="32">
        <v>7</v>
      </c>
      <c r="D389" s="32">
        <v>2</v>
      </c>
      <c r="E389" s="23" t="s">
        <v>390</v>
      </c>
      <c r="F389" s="29" t="s">
        <v>94</v>
      </c>
      <c r="G389" s="24">
        <v>0</v>
      </c>
      <c r="H389" s="24">
        <v>1417900</v>
      </c>
      <c r="I389" s="25">
        <v>1417496</v>
      </c>
      <c r="J389" s="26">
        <f t="shared" si="209"/>
        <v>100</v>
      </c>
      <c r="K389" s="2">
        <f t="shared" ref="K389:M389" si="229">K390</f>
        <v>0</v>
      </c>
      <c r="L389" s="2">
        <f t="shared" si="229"/>
        <v>1417.9</v>
      </c>
      <c r="M389" s="2">
        <f t="shared" si="229"/>
        <v>1417.9</v>
      </c>
      <c r="N389" s="2">
        <f>N390</f>
        <v>1417.5</v>
      </c>
      <c r="O389" s="27">
        <f t="shared" si="212"/>
        <v>100</v>
      </c>
      <c r="P389" s="34">
        <v>1417.5</v>
      </c>
      <c r="Q389" s="34">
        <f t="shared" si="201"/>
        <v>0</v>
      </c>
      <c r="R389" s="67">
        <f t="shared" si="199"/>
        <v>0</v>
      </c>
    </row>
    <row r="390" spans="1:18">
      <c r="A390" s="30" t="s">
        <v>175</v>
      </c>
      <c r="B390" s="31">
        <v>903</v>
      </c>
      <c r="C390" s="32">
        <v>7</v>
      </c>
      <c r="D390" s="32">
        <v>2</v>
      </c>
      <c r="E390" s="23" t="s">
        <v>390</v>
      </c>
      <c r="F390" s="29" t="s">
        <v>176</v>
      </c>
      <c r="G390" s="24">
        <v>0</v>
      </c>
      <c r="H390" s="24">
        <v>1417900</v>
      </c>
      <c r="I390" s="25">
        <v>1417496</v>
      </c>
      <c r="J390" s="26">
        <f t="shared" si="209"/>
        <v>100</v>
      </c>
      <c r="K390" s="28">
        <f t="shared" si="208"/>
        <v>0</v>
      </c>
      <c r="L390" s="28">
        <v>1417.9</v>
      </c>
      <c r="M390" s="2">
        <f>H390/1000</f>
        <v>1417.9</v>
      </c>
      <c r="N390" s="2">
        <f>I390/1000</f>
        <v>1417.5</v>
      </c>
      <c r="O390" s="27">
        <f t="shared" si="212"/>
        <v>100</v>
      </c>
      <c r="P390" s="34">
        <v>1417.5</v>
      </c>
      <c r="Q390" s="34">
        <f t="shared" si="201"/>
        <v>0</v>
      </c>
      <c r="R390" s="67">
        <f t="shared" si="199"/>
        <v>0</v>
      </c>
    </row>
    <row r="391" spans="1:18" ht="94.5">
      <c r="A391" s="30" t="s">
        <v>391</v>
      </c>
      <c r="B391" s="31">
        <v>903</v>
      </c>
      <c r="C391" s="32">
        <v>7</v>
      </c>
      <c r="D391" s="32">
        <v>2</v>
      </c>
      <c r="E391" s="23" t="s">
        <v>392</v>
      </c>
      <c r="F391" s="29" t="s">
        <v>94</v>
      </c>
      <c r="G391" s="24">
        <v>0</v>
      </c>
      <c r="H391" s="24">
        <v>4340000</v>
      </c>
      <c r="I391" s="25">
        <v>4340000</v>
      </c>
      <c r="J391" s="26">
        <f t="shared" si="209"/>
        <v>100</v>
      </c>
      <c r="K391" s="2">
        <f t="shared" ref="K391:M391" si="230">K392</f>
        <v>0</v>
      </c>
      <c r="L391" s="2">
        <f t="shared" si="230"/>
        <v>4340</v>
      </c>
      <c r="M391" s="2">
        <f t="shared" si="230"/>
        <v>4340</v>
      </c>
      <c r="N391" s="2">
        <f>N392</f>
        <v>4340</v>
      </c>
      <c r="O391" s="27">
        <f t="shared" si="212"/>
        <v>100</v>
      </c>
      <c r="P391" s="34">
        <v>4340</v>
      </c>
      <c r="Q391" s="34">
        <f t="shared" si="201"/>
        <v>0</v>
      </c>
      <c r="R391" s="67">
        <f t="shared" si="199"/>
        <v>0</v>
      </c>
    </row>
    <row r="392" spans="1:18" ht="47.25">
      <c r="A392" s="30" t="s">
        <v>268</v>
      </c>
      <c r="B392" s="31">
        <v>903</v>
      </c>
      <c r="C392" s="32">
        <v>7</v>
      </c>
      <c r="D392" s="32">
        <v>2</v>
      </c>
      <c r="E392" s="23" t="s">
        <v>392</v>
      </c>
      <c r="F392" s="29" t="s">
        <v>269</v>
      </c>
      <c r="G392" s="24">
        <v>0</v>
      </c>
      <c r="H392" s="24">
        <v>4340000</v>
      </c>
      <c r="I392" s="25">
        <v>4340000</v>
      </c>
      <c r="J392" s="26">
        <f t="shared" si="209"/>
        <v>100</v>
      </c>
      <c r="K392" s="28">
        <f t="shared" si="208"/>
        <v>0</v>
      </c>
      <c r="L392" s="28">
        <v>4340</v>
      </c>
      <c r="M392" s="2">
        <f>H392/1000</f>
        <v>4340</v>
      </c>
      <c r="N392" s="2">
        <f>I392/1000</f>
        <v>4340</v>
      </c>
      <c r="O392" s="27">
        <f t="shared" si="212"/>
        <v>100</v>
      </c>
      <c r="P392" s="34">
        <v>4340</v>
      </c>
      <c r="Q392" s="34">
        <f t="shared" si="201"/>
        <v>0</v>
      </c>
      <c r="R392" s="67">
        <f t="shared" si="199"/>
        <v>0</v>
      </c>
    </row>
    <row r="393" spans="1:18" ht="63">
      <c r="A393" s="30" t="s">
        <v>393</v>
      </c>
      <c r="B393" s="31">
        <v>903</v>
      </c>
      <c r="C393" s="32">
        <v>7</v>
      </c>
      <c r="D393" s="32">
        <v>2</v>
      </c>
      <c r="E393" s="23" t="s">
        <v>394</v>
      </c>
      <c r="F393" s="29" t="s">
        <v>94</v>
      </c>
      <c r="G393" s="24">
        <v>0</v>
      </c>
      <c r="H393" s="24">
        <v>8112000</v>
      </c>
      <c r="I393" s="25">
        <v>8112000</v>
      </c>
      <c r="J393" s="26">
        <f t="shared" si="209"/>
        <v>100</v>
      </c>
      <c r="K393" s="2">
        <f t="shared" ref="K393:M393" si="231">K394</f>
        <v>0</v>
      </c>
      <c r="L393" s="2">
        <f t="shared" si="231"/>
        <v>8112</v>
      </c>
      <c r="M393" s="2">
        <f t="shared" si="231"/>
        <v>8112</v>
      </c>
      <c r="N393" s="2">
        <f>N394</f>
        <v>8112</v>
      </c>
      <c r="O393" s="27">
        <f t="shared" si="212"/>
        <v>100</v>
      </c>
      <c r="P393" s="34">
        <v>8112</v>
      </c>
      <c r="Q393" s="34">
        <f t="shared" si="201"/>
        <v>0</v>
      </c>
      <c r="R393" s="67">
        <f t="shared" si="199"/>
        <v>0</v>
      </c>
    </row>
    <row r="394" spans="1:18" ht="47.25">
      <c r="A394" s="30" t="s">
        <v>268</v>
      </c>
      <c r="B394" s="31">
        <v>903</v>
      </c>
      <c r="C394" s="32">
        <v>7</v>
      </c>
      <c r="D394" s="32">
        <v>2</v>
      </c>
      <c r="E394" s="23" t="s">
        <v>394</v>
      </c>
      <c r="F394" s="29" t="s">
        <v>269</v>
      </c>
      <c r="G394" s="24">
        <v>0</v>
      </c>
      <c r="H394" s="24">
        <v>8112000</v>
      </c>
      <c r="I394" s="25">
        <v>8112000</v>
      </c>
      <c r="J394" s="26">
        <f t="shared" si="209"/>
        <v>100</v>
      </c>
      <c r="K394" s="28">
        <f t="shared" si="208"/>
        <v>0</v>
      </c>
      <c r="L394" s="28">
        <v>8112</v>
      </c>
      <c r="M394" s="2">
        <f>H394/1000</f>
        <v>8112</v>
      </c>
      <c r="N394" s="2">
        <f>I394/1000</f>
        <v>8112</v>
      </c>
      <c r="O394" s="27">
        <f t="shared" si="212"/>
        <v>100</v>
      </c>
      <c r="P394" s="34">
        <v>8112</v>
      </c>
      <c r="Q394" s="34">
        <f t="shared" si="201"/>
        <v>0</v>
      </c>
      <c r="R394" s="67">
        <f t="shared" si="199"/>
        <v>0</v>
      </c>
    </row>
    <row r="395" spans="1:18" ht="157.5">
      <c r="A395" s="30" t="s">
        <v>395</v>
      </c>
      <c r="B395" s="31">
        <v>903</v>
      </c>
      <c r="C395" s="32">
        <v>7</v>
      </c>
      <c r="D395" s="32">
        <v>2</v>
      </c>
      <c r="E395" s="23" t="s">
        <v>396</v>
      </c>
      <c r="F395" s="29" t="s">
        <v>94</v>
      </c>
      <c r="G395" s="24">
        <v>2060897000</v>
      </c>
      <c r="H395" s="24">
        <v>2085988300</v>
      </c>
      <c r="I395" s="25">
        <v>2085988300</v>
      </c>
      <c r="J395" s="26">
        <f t="shared" si="209"/>
        <v>100</v>
      </c>
      <c r="K395" s="2">
        <f t="shared" ref="K395:M395" si="232">K396</f>
        <v>2060897</v>
      </c>
      <c r="L395" s="2">
        <f t="shared" si="232"/>
        <v>2085988.3</v>
      </c>
      <c r="M395" s="2">
        <f t="shared" si="232"/>
        <v>2085988.3</v>
      </c>
      <c r="N395" s="2">
        <f>N396</f>
        <v>2085988.3</v>
      </c>
      <c r="O395" s="27">
        <f t="shared" si="212"/>
        <v>100</v>
      </c>
      <c r="P395" s="34">
        <v>2085988.3</v>
      </c>
      <c r="Q395" s="34">
        <f t="shared" si="201"/>
        <v>0</v>
      </c>
      <c r="R395" s="67">
        <f t="shared" si="199"/>
        <v>0</v>
      </c>
    </row>
    <row r="396" spans="1:18">
      <c r="A396" s="30" t="s">
        <v>397</v>
      </c>
      <c r="B396" s="31">
        <v>903</v>
      </c>
      <c r="C396" s="32">
        <v>7</v>
      </c>
      <c r="D396" s="32">
        <v>2</v>
      </c>
      <c r="E396" s="23" t="s">
        <v>396</v>
      </c>
      <c r="F396" s="29" t="s">
        <v>398</v>
      </c>
      <c r="G396" s="24">
        <v>2060897000</v>
      </c>
      <c r="H396" s="24">
        <v>2085988300</v>
      </c>
      <c r="I396" s="25">
        <v>2085988300</v>
      </c>
      <c r="J396" s="26">
        <f t="shared" si="209"/>
        <v>100</v>
      </c>
      <c r="K396" s="28">
        <f t="shared" si="208"/>
        <v>2060897</v>
      </c>
      <c r="L396" s="28">
        <v>2085988.3</v>
      </c>
      <c r="M396" s="2">
        <f>H396/1000</f>
        <v>2085988.3</v>
      </c>
      <c r="N396" s="2">
        <f>I396/1000</f>
        <v>2085988.3</v>
      </c>
      <c r="O396" s="27">
        <f t="shared" si="212"/>
        <v>100</v>
      </c>
      <c r="P396" s="34">
        <v>2085988.3</v>
      </c>
      <c r="Q396" s="34">
        <f t="shared" si="201"/>
        <v>0</v>
      </c>
      <c r="R396" s="67">
        <f t="shared" ref="R396:R459" si="233">G396/1000-K396</f>
        <v>0</v>
      </c>
    </row>
    <row r="397" spans="1:18" ht="63">
      <c r="A397" s="30" t="s">
        <v>399</v>
      </c>
      <c r="B397" s="31">
        <v>903</v>
      </c>
      <c r="C397" s="32">
        <v>7</v>
      </c>
      <c r="D397" s="32">
        <v>2</v>
      </c>
      <c r="E397" s="23" t="s">
        <v>400</v>
      </c>
      <c r="F397" s="29" t="s">
        <v>94</v>
      </c>
      <c r="G397" s="24">
        <v>23000000</v>
      </c>
      <c r="H397" s="24">
        <v>23000000</v>
      </c>
      <c r="I397" s="25">
        <v>23000000</v>
      </c>
      <c r="J397" s="26">
        <f t="shared" si="209"/>
        <v>100</v>
      </c>
      <c r="K397" s="2">
        <f t="shared" ref="K397:M397" si="234">K398</f>
        <v>23000</v>
      </c>
      <c r="L397" s="2">
        <f t="shared" si="234"/>
        <v>23000</v>
      </c>
      <c r="M397" s="2">
        <f t="shared" si="234"/>
        <v>23000</v>
      </c>
      <c r="N397" s="2">
        <f>N398</f>
        <v>23000</v>
      </c>
      <c r="O397" s="27">
        <f t="shared" si="212"/>
        <v>100</v>
      </c>
      <c r="P397" s="34">
        <v>23000</v>
      </c>
      <c r="Q397" s="34">
        <f t="shared" si="201"/>
        <v>0</v>
      </c>
      <c r="R397" s="67">
        <f t="shared" si="233"/>
        <v>0</v>
      </c>
    </row>
    <row r="398" spans="1:18" ht="47.25">
      <c r="A398" s="30" t="s">
        <v>268</v>
      </c>
      <c r="B398" s="31">
        <v>903</v>
      </c>
      <c r="C398" s="32">
        <v>7</v>
      </c>
      <c r="D398" s="32">
        <v>2</v>
      </c>
      <c r="E398" s="23" t="s">
        <v>400</v>
      </c>
      <c r="F398" s="29" t="s">
        <v>269</v>
      </c>
      <c r="G398" s="24">
        <v>23000000</v>
      </c>
      <c r="H398" s="24">
        <v>23000000</v>
      </c>
      <c r="I398" s="25">
        <v>23000000</v>
      </c>
      <c r="J398" s="26">
        <f t="shared" si="209"/>
        <v>100</v>
      </c>
      <c r="K398" s="28">
        <f t="shared" si="208"/>
        <v>23000</v>
      </c>
      <c r="L398" s="28">
        <v>23000</v>
      </c>
      <c r="M398" s="2">
        <f>H398/1000</f>
        <v>23000</v>
      </c>
      <c r="N398" s="2">
        <f>I398/1000</f>
        <v>23000</v>
      </c>
      <c r="O398" s="27">
        <f t="shared" si="212"/>
        <v>100</v>
      </c>
      <c r="P398" s="34">
        <v>23000</v>
      </c>
      <c r="Q398" s="34">
        <f t="shared" ref="Q398:Q461" si="235">N398-P398</f>
        <v>0</v>
      </c>
      <c r="R398" s="67">
        <f t="shared" si="233"/>
        <v>0</v>
      </c>
    </row>
    <row r="399" spans="1:18" ht="78.75">
      <c r="A399" s="30" t="s">
        <v>401</v>
      </c>
      <c r="B399" s="31">
        <v>903</v>
      </c>
      <c r="C399" s="32">
        <v>7</v>
      </c>
      <c r="D399" s="32">
        <v>2</v>
      </c>
      <c r="E399" s="23" t="s">
        <v>402</v>
      </c>
      <c r="F399" s="29" t="s">
        <v>94</v>
      </c>
      <c r="G399" s="24">
        <v>25791000</v>
      </c>
      <c r="H399" s="24">
        <v>25127000</v>
      </c>
      <c r="I399" s="25">
        <v>25127000</v>
      </c>
      <c r="J399" s="26">
        <f t="shared" si="209"/>
        <v>100</v>
      </c>
      <c r="K399" s="2">
        <f t="shared" ref="K399:M399" si="236">K400</f>
        <v>25791</v>
      </c>
      <c r="L399" s="2">
        <f t="shared" si="236"/>
        <v>25127</v>
      </c>
      <c r="M399" s="2">
        <f t="shared" si="236"/>
        <v>25127</v>
      </c>
      <c r="N399" s="2">
        <f>N400</f>
        <v>25127</v>
      </c>
      <c r="O399" s="27">
        <f t="shared" si="212"/>
        <v>100</v>
      </c>
      <c r="P399" s="34">
        <v>25127</v>
      </c>
      <c r="Q399" s="34">
        <f t="shared" si="235"/>
        <v>0</v>
      </c>
      <c r="R399" s="67">
        <f t="shared" si="233"/>
        <v>0</v>
      </c>
    </row>
    <row r="400" spans="1:18" ht="47.25">
      <c r="A400" s="30" t="s">
        <v>268</v>
      </c>
      <c r="B400" s="31">
        <v>903</v>
      </c>
      <c r="C400" s="32">
        <v>7</v>
      </c>
      <c r="D400" s="32">
        <v>2</v>
      </c>
      <c r="E400" s="23" t="s">
        <v>402</v>
      </c>
      <c r="F400" s="29" t="s">
        <v>269</v>
      </c>
      <c r="G400" s="24">
        <v>25791000</v>
      </c>
      <c r="H400" s="24">
        <v>25127000</v>
      </c>
      <c r="I400" s="25">
        <v>25127000</v>
      </c>
      <c r="J400" s="26">
        <f t="shared" si="209"/>
        <v>100</v>
      </c>
      <c r="K400" s="28">
        <f t="shared" si="208"/>
        <v>25791</v>
      </c>
      <c r="L400" s="28">
        <v>25127</v>
      </c>
      <c r="M400" s="2">
        <f>H400/1000</f>
        <v>25127</v>
      </c>
      <c r="N400" s="2">
        <f>I400/1000</f>
        <v>25127</v>
      </c>
      <c r="O400" s="27">
        <f t="shared" si="212"/>
        <v>100</v>
      </c>
      <c r="P400" s="34">
        <v>25127</v>
      </c>
      <c r="Q400" s="34">
        <f t="shared" si="235"/>
        <v>0</v>
      </c>
      <c r="R400" s="67">
        <f t="shared" si="233"/>
        <v>0</v>
      </c>
    </row>
    <row r="401" spans="1:18" ht="63">
      <c r="A401" s="30" t="s">
        <v>403</v>
      </c>
      <c r="B401" s="31">
        <v>903</v>
      </c>
      <c r="C401" s="32">
        <v>7</v>
      </c>
      <c r="D401" s="32">
        <v>2</v>
      </c>
      <c r="E401" s="23" t="s">
        <v>404</v>
      </c>
      <c r="F401" s="29" t="s">
        <v>94</v>
      </c>
      <c r="G401" s="24">
        <v>0</v>
      </c>
      <c r="H401" s="24">
        <v>130338700</v>
      </c>
      <c r="I401" s="25">
        <v>130338700</v>
      </c>
      <c r="J401" s="26">
        <f t="shared" si="209"/>
        <v>100</v>
      </c>
      <c r="K401" s="2">
        <f t="shared" ref="K401:M401" si="237">K402</f>
        <v>0</v>
      </c>
      <c r="L401" s="2">
        <f t="shared" si="237"/>
        <v>130338.7</v>
      </c>
      <c r="M401" s="2">
        <f t="shared" si="237"/>
        <v>130338.7</v>
      </c>
      <c r="N401" s="2">
        <f>N402</f>
        <v>130338.7</v>
      </c>
      <c r="O401" s="27">
        <f t="shared" si="212"/>
        <v>100</v>
      </c>
      <c r="P401" s="34">
        <v>130338.7</v>
      </c>
      <c r="Q401" s="34">
        <f t="shared" si="235"/>
        <v>0</v>
      </c>
      <c r="R401" s="67">
        <f t="shared" si="233"/>
        <v>0</v>
      </c>
    </row>
    <row r="402" spans="1:18" ht="47.25">
      <c r="A402" s="30" t="s">
        <v>268</v>
      </c>
      <c r="B402" s="31">
        <v>903</v>
      </c>
      <c r="C402" s="32">
        <v>7</v>
      </c>
      <c r="D402" s="32">
        <v>2</v>
      </c>
      <c r="E402" s="23" t="s">
        <v>404</v>
      </c>
      <c r="F402" s="29" t="s">
        <v>269</v>
      </c>
      <c r="G402" s="24">
        <v>0</v>
      </c>
      <c r="H402" s="24">
        <v>130338700</v>
      </c>
      <c r="I402" s="25">
        <v>130338700</v>
      </c>
      <c r="J402" s="26">
        <f t="shared" si="209"/>
        <v>100</v>
      </c>
      <c r="K402" s="28">
        <f t="shared" si="208"/>
        <v>0</v>
      </c>
      <c r="L402" s="28">
        <v>130338.7</v>
      </c>
      <c r="M402" s="2">
        <f>H402/1000</f>
        <v>130338.7</v>
      </c>
      <c r="N402" s="2">
        <f>I402/1000</f>
        <v>130338.7</v>
      </c>
      <c r="O402" s="27">
        <f t="shared" si="212"/>
        <v>100</v>
      </c>
      <c r="P402" s="34">
        <v>130338.7</v>
      </c>
      <c r="Q402" s="34">
        <f t="shared" si="235"/>
        <v>0</v>
      </c>
      <c r="R402" s="67">
        <f t="shared" si="233"/>
        <v>0</v>
      </c>
    </row>
    <row r="403" spans="1:18" ht="78.75">
      <c r="A403" s="30" t="s">
        <v>405</v>
      </c>
      <c r="B403" s="31">
        <v>903</v>
      </c>
      <c r="C403" s="32">
        <v>7</v>
      </c>
      <c r="D403" s="32">
        <v>2</v>
      </c>
      <c r="E403" s="23" t="s">
        <v>406</v>
      </c>
      <c r="F403" s="29" t="s">
        <v>94</v>
      </c>
      <c r="G403" s="24">
        <v>0</v>
      </c>
      <c r="H403" s="24">
        <v>2491955</v>
      </c>
      <c r="I403" s="25">
        <v>2491955</v>
      </c>
      <c r="J403" s="26">
        <f t="shared" si="209"/>
        <v>100</v>
      </c>
      <c r="K403" s="2">
        <f t="shared" ref="K403:M403" si="238">K404</f>
        <v>0</v>
      </c>
      <c r="L403" s="2">
        <f t="shared" si="238"/>
        <v>2492</v>
      </c>
      <c r="M403" s="2">
        <f t="shared" si="238"/>
        <v>2492</v>
      </c>
      <c r="N403" s="2">
        <f>N404</f>
        <v>2492</v>
      </c>
      <c r="O403" s="27">
        <f t="shared" si="212"/>
        <v>100</v>
      </c>
      <c r="P403" s="34">
        <v>2492</v>
      </c>
      <c r="Q403" s="34">
        <f t="shared" si="235"/>
        <v>0</v>
      </c>
      <c r="R403" s="67">
        <f t="shared" si="233"/>
        <v>0</v>
      </c>
    </row>
    <row r="404" spans="1:18" ht="47.25">
      <c r="A404" s="30" t="s">
        <v>268</v>
      </c>
      <c r="B404" s="31">
        <v>903</v>
      </c>
      <c r="C404" s="32">
        <v>7</v>
      </c>
      <c r="D404" s="32">
        <v>2</v>
      </c>
      <c r="E404" s="23" t="s">
        <v>406</v>
      </c>
      <c r="F404" s="29" t="s">
        <v>269</v>
      </c>
      <c r="G404" s="24">
        <v>0</v>
      </c>
      <c r="H404" s="24">
        <v>2491955</v>
      </c>
      <c r="I404" s="25">
        <v>2491955</v>
      </c>
      <c r="J404" s="26">
        <f t="shared" si="209"/>
        <v>100</v>
      </c>
      <c r="K404" s="28">
        <f t="shared" si="208"/>
        <v>0</v>
      </c>
      <c r="L404" s="28">
        <v>2492</v>
      </c>
      <c r="M404" s="2">
        <f>H404/1000</f>
        <v>2492</v>
      </c>
      <c r="N404" s="2">
        <f>I404/1000</f>
        <v>2492</v>
      </c>
      <c r="O404" s="27">
        <f t="shared" si="212"/>
        <v>100</v>
      </c>
      <c r="P404" s="34">
        <v>2492</v>
      </c>
      <c r="Q404" s="34">
        <f t="shared" si="235"/>
        <v>0</v>
      </c>
      <c r="R404" s="67">
        <f t="shared" si="233"/>
        <v>0</v>
      </c>
    </row>
    <row r="405" spans="1:18" ht="47.25">
      <c r="A405" s="30" t="s">
        <v>407</v>
      </c>
      <c r="B405" s="31">
        <v>903</v>
      </c>
      <c r="C405" s="32">
        <v>7</v>
      </c>
      <c r="D405" s="32">
        <v>2</v>
      </c>
      <c r="E405" s="23" t="s">
        <v>408</v>
      </c>
      <c r="F405" s="29" t="s">
        <v>94</v>
      </c>
      <c r="G405" s="24">
        <v>0</v>
      </c>
      <c r="H405" s="24">
        <v>600000</v>
      </c>
      <c r="I405" s="25">
        <v>600000</v>
      </c>
      <c r="J405" s="26">
        <f t="shared" si="209"/>
        <v>100</v>
      </c>
      <c r="K405" s="2">
        <f t="shared" ref="K405:M405" si="239">K406</f>
        <v>0</v>
      </c>
      <c r="L405" s="2">
        <f t="shared" si="239"/>
        <v>600</v>
      </c>
      <c r="M405" s="2">
        <f t="shared" si="239"/>
        <v>600</v>
      </c>
      <c r="N405" s="2">
        <f>N406</f>
        <v>600</v>
      </c>
      <c r="O405" s="27">
        <f t="shared" si="212"/>
        <v>100</v>
      </c>
      <c r="P405" s="34">
        <v>600</v>
      </c>
      <c r="Q405" s="34">
        <f t="shared" si="235"/>
        <v>0</v>
      </c>
      <c r="R405" s="67">
        <f t="shared" si="233"/>
        <v>0</v>
      </c>
    </row>
    <row r="406" spans="1:18">
      <c r="A406" s="30" t="s">
        <v>307</v>
      </c>
      <c r="B406" s="31">
        <v>903</v>
      </c>
      <c r="C406" s="32">
        <v>7</v>
      </c>
      <c r="D406" s="32">
        <v>2</v>
      </c>
      <c r="E406" s="23" t="s">
        <v>408</v>
      </c>
      <c r="F406" s="29" t="s">
        <v>308</v>
      </c>
      <c r="G406" s="24">
        <v>0</v>
      </c>
      <c r="H406" s="24">
        <v>600000</v>
      </c>
      <c r="I406" s="25">
        <v>600000</v>
      </c>
      <c r="J406" s="26">
        <f t="shared" si="209"/>
        <v>100</v>
      </c>
      <c r="K406" s="28">
        <f t="shared" si="208"/>
        <v>0</v>
      </c>
      <c r="L406" s="28">
        <v>600</v>
      </c>
      <c r="M406" s="2">
        <f>H406/1000</f>
        <v>600</v>
      </c>
      <c r="N406" s="2">
        <f>I406/1000</f>
        <v>600</v>
      </c>
      <c r="O406" s="27">
        <f t="shared" si="212"/>
        <v>100</v>
      </c>
      <c r="P406" s="34">
        <v>600</v>
      </c>
      <c r="Q406" s="34">
        <f t="shared" si="235"/>
        <v>0</v>
      </c>
      <c r="R406" s="67">
        <f t="shared" si="233"/>
        <v>0</v>
      </c>
    </row>
    <row r="407" spans="1:18" ht="78.75">
      <c r="A407" s="30" t="s">
        <v>409</v>
      </c>
      <c r="B407" s="31">
        <v>903</v>
      </c>
      <c r="C407" s="32">
        <v>7</v>
      </c>
      <c r="D407" s="32">
        <v>2</v>
      </c>
      <c r="E407" s="23" t="s">
        <v>410</v>
      </c>
      <c r="F407" s="29" t="s">
        <v>94</v>
      </c>
      <c r="G407" s="24">
        <v>0</v>
      </c>
      <c r="H407" s="24">
        <v>26940600</v>
      </c>
      <c r="I407" s="25">
        <v>26940600</v>
      </c>
      <c r="J407" s="26">
        <f t="shared" si="209"/>
        <v>100</v>
      </c>
      <c r="K407" s="2">
        <f t="shared" ref="K407:M407" si="240">SUM(K408:K409)</f>
        <v>0</v>
      </c>
      <c r="L407" s="2">
        <f t="shared" ref="L407" si="241">SUM(L408:L409)</f>
        <v>26940.6</v>
      </c>
      <c r="M407" s="2">
        <f t="shared" si="240"/>
        <v>26940.6</v>
      </c>
      <c r="N407" s="2">
        <f>SUM(N408:N409)</f>
        <v>26940.6</v>
      </c>
      <c r="O407" s="27">
        <f t="shared" si="212"/>
        <v>100</v>
      </c>
      <c r="P407" s="34">
        <v>26940.6</v>
      </c>
      <c r="Q407" s="34">
        <f t="shared" si="235"/>
        <v>0</v>
      </c>
      <c r="R407" s="67">
        <f t="shared" si="233"/>
        <v>0</v>
      </c>
    </row>
    <row r="408" spans="1:18" ht="47.25">
      <c r="A408" s="30" t="s">
        <v>268</v>
      </c>
      <c r="B408" s="31">
        <v>903</v>
      </c>
      <c r="C408" s="32">
        <v>7</v>
      </c>
      <c r="D408" s="32">
        <v>2</v>
      </c>
      <c r="E408" s="23" t="s">
        <v>410</v>
      </c>
      <c r="F408" s="29" t="s">
        <v>269</v>
      </c>
      <c r="G408" s="24">
        <v>0</v>
      </c>
      <c r="H408" s="24">
        <v>16941000</v>
      </c>
      <c r="I408" s="25">
        <v>16941000</v>
      </c>
      <c r="J408" s="26">
        <f t="shared" si="209"/>
        <v>100</v>
      </c>
      <c r="K408" s="28">
        <f t="shared" si="208"/>
        <v>0</v>
      </c>
      <c r="L408" s="28">
        <v>16941</v>
      </c>
      <c r="M408" s="2">
        <f>H408/1000</f>
        <v>16941</v>
      </c>
      <c r="N408" s="2">
        <f>I408/1000</f>
        <v>16941</v>
      </c>
      <c r="O408" s="27">
        <f t="shared" si="212"/>
        <v>100</v>
      </c>
      <c r="P408" s="34">
        <v>16941</v>
      </c>
      <c r="Q408" s="34">
        <f t="shared" si="235"/>
        <v>0</v>
      </c>
      <c r="R408" s="67">
        <f t="shared" si="233"/>
        <v>0</v>
      </c>
    </row>
    <row r="409" spans="1:18">
      <c r="A409" s="30" t="s">
        <v>175</v>
      </c>
      <c r="B409" s="31">
        <v>903</v>
      </c>
      <c r="C409" s="32">
        <v>7</v>
      </c>
      <c r="D409" s="32">
        <v>2</v>
      </c>
      <c r="E409" s="23" t="s">
        <v>410</v>
      </c>
      <c r="F409" s="29" t="s">
        <v>176</v>
      </c>
      <c r="G409" s="24">
        <v>0</v>
      </c>
      <c r="H409" s="24">
        <v>9999600</v>
      </c>
      <c r="I409" s="25">
        <v>9999600</v>
      </c>
      <c r="J409" s="26">
        <f t="shared" si="209"/>
        <v>100</v>
      </c>
      <c r="K409" s="28">
        <f t="shared" ref="K409:L474" si="242">G409/1000</f>
        <v>0</v>
      </c>
      <c r="L409" s="28">
        <v>9999.6</v>
      </c>
      <c r="M409" s="2">
        <f>H409/1000</f>
        <v>9999.6</v>
      </c>
      <c r="N409" s="2">
        <f>I409/1000</f>
        <v>9999.6</v>
      </c>
      <c r="O409" s="27">
        <f t="shared" si="212"/>
        <v>100</v>
      </c>
      <c r="P409" s="34">
        <v>9999.6</v>
      </c>
      <c r="Q409" s="34">
        <f t="shared" si="235"/>
        <v>0</v>
      </c>
      <c r="R409" s="67">
        <f t="shared" si="233"/>
        <v>0</v>
      </c>
    </row>
    <row r="410" spans="1:18" ht="63">
      <c r="A410" s="30" t="s">
        <v>411</v>
      </c>
      <c r="B410" s="31">
        <v>903</v>
      </c>
      <c r="C410" s="32">
        <v>7</v>
      </c>
      <c r="D410" s="32">
        <v>2</v>
      </c>
      <c r="E410" s="23" t="s">
        <v>412</v>
      </c>
      <c r="F410" s="29" t="s">
        <v>94</v>
      </c>
      <c r="G410" s="24">
        <v>0</v>
      </c>
      <c r="H410" s="24">
        <v>11000000</v>
      </c>
      <c r="I410" s="25">
        <v>11000000</v>
      </c>
      <c r="J410" s="26">
        <f t="shared" ref="J410:J475" si="243">I410*100/H410</f>
        <v>100</v>
      </c>
      <c r="K410" s="2">
        <f t="shared" ref="K410:M410" si="244">K411</f>
        <v>0</v>
      </c>
      <c r="L410" s="2">
        <f t="shared" si="244"/>
        <v>11000</v>
      </c>
      <c r="M410" s="2">
        <f t="shared" si="244"/>
        <v>11000</v>
      </c>
      <c r="N410" s="2">
        <f>N411</f>
        <v>11000</v>
      </c>
      <c r="O410" s="27">
        <f t="shared" ref="O410:O475" si="245">N410*100/M410</f>
        <v>100</v>
      </c>
      <c r="P410" s="34">
        <v>11000</v>
      </c>
      <c r="Q410" s="34">
        <f t="shared" si="235"/>
        <v>0</v>
      </c>
      <c r="R410" s="67">
        <f t="shared" si="233"/>
        <v>0</v>
      </c>
    </row>
    <row r="411" spans="1:18" ht="47.25">
      <c r="A411" s="30" t="s">
        <v>268</v>
      </c>
      <c r="B411" s="31">
        <v>903</v>
      </c>
      <c r="C411" s="32">
        <v>7</v>
      </c>
      <c r="D411" s="32">
        <v>2</v>
      </c>
      <c r="E411" s="23" t="s">
        <v>412</v>
      </c>
      <c r="F411" s="29" t="s">
        <v>269</v>
      </c>
      <c r="G411" s="24">
        <v>0</v>
      </c>
      <c r="H411" s="24">
        <v>11000000</v>
      </c>
      <c r="I411" s="25">
        <v>11000000</v>
      </c>
      <c r="J411" s="26">
        <f t="shared" si="243"/>
        <v>100</v>
      </c>
      <c r="K411" s="28">
        <f t="shared" si="242"/>
        <v>0</v>
      </c>
      <c r="L411" s="28">
        <v>11000</v>
      </c>
      <c r="M411" s="2">
        <f>H411/1000</f>
        <v>11000</v>
      </c>
      <c r="N411" s="2">
        <f>I411/1000</f>
        <v>11000</v>
      </c>
      <c r="O411" s="27">
        <f t="shared" si="245"/>
        <v>100</v>
      </c>
      <c r="P411" s="34">
        <v>11000</v>
      </c>
      <c r="Q411" s="34">
        <f t="shared" si="235"/>
        <v>0</v>
      </c>
      <c r="R411" s="67">
        <f t="shared" si="233"/>
        <v>0</v>
      </c>
    </row>
    <row r="412" spans="1:18" ht="63">
      <c r="A412" s="30" t="s">
        <v>413</v>
      </c>
      <c r="B412" s="31">
        <v>903</v>
      </c>
      <c r="C412" s="32">
        <v>7</v>
      </c>
      <c r="D412" s="32">
        <v>2</v>
      </c>
      <c r="E412" s="23" t="s">
        <v>414</v>
      </c>
      <c r="F412" s="29" t="s">
        <v>94</v>
      </c>
      <c r="G412" s="24">
        <v>0</v>
      </c>
      <c r="H412" s="24">
        <v>44776</v>
      </c>
      <c r="I412" s="25">
        <v>44776</v>
      </c>
      <c r="J412" s="26">
        <f t="shared" si="243"/>
        <v>100</v>
      </c>
      <c r="K412" s="2">
        <f t="shared" ref="K412:M412" si="246">K413</f>
        <v>0</v>
      </c>
      <c r="L412" s="2">
        <f t="shared" si="246"/>
        <v>44.8</v>
      </c>
      <c r="M412" s="2">
        <f t="shared" si="246"/>
        <v>44.8</v>
      </c>
      <c r="N412" s="2">
        <f>N413</f>
        <v>44.8</v>
      </c>
      <c r="O412" s="27">
        <f t="shared" si="245"/>
        <v>100</v>
      </c>
      <c r="P412" s="34">
        <v>44.8</v>
      </c>
      <c r="Q412" s="34">
        <f t="shared" si="235"/>
        <v>0</v>
      </c>
      <c r="R412" s="67">
        <f t="shared" si="233"/>
        <v>0</v>
      </c>
    </row>
    <row r="413" spans="1:18" ht="31.5">
      <c r="A413" s="30" t="s">
        <v>191</v>
      </c>
      <c r="B413" s="31">
        <v>903</v>
      </c>
      <c r="C413" s="32">
        <v>7</v>
      </c>
      <c r="D413" s="32">
        <v>2</v>
      </c>
      <c r="E413" s="23" t="s">
        <v>414</v>
      </c>
      <c r="F413" s="29" t="s">
        <v>192</v>
      </c>
      <c r="G413" s="24">
        <v>0</v>
      </c>
      <c r="H413" s="24">
        <v>44776</v>
      </c>
      <c r="I413" s="25">
        <v>44776</v>
      </c>
      <c r="J413" s="26">
        <f t="shared" si="243"/>
        <v>100</v>
      </c>
      <c r="K413" s="28">
        <f t="shared" si="242"/>
        <v>0</v>
      </c>
      <c r="L413" s="28">
        <v>44.8</v>
      </c>
      <c r="M413" s="2">
        <f>H413/1000</f>
        <v>44.8</v>
      </c>
      <c r="N413" s="2">
        <f>I413/1000</f>
        <v>44.8</v>
      </c>
      <c r="O413" s="27">
        <f t="shared" si="245"/>
        <v>100</v>
      </c>
      <c r="P413" s="34">
        <v>44.8</v>
      </c>
      <c r="Q413" s="34">
        <f t="shared" si="235"/>
        <v>0</v>
      </c>
      <c r="R413" s="67">
        <f t="shared" si="233"/>
        <v>0</v>
      </c>
    </row>
    <row r="414" spans="1:18" ht="63">
      <c r="A414" s="30" t="s">
        <v>415</v>
      </c>
      <c r="B414" s="31">
        <v>903</v>
      </c>
      <c r="C414" s="32">
        <v>7</v>
      </c>
      <c r="D414" s="32">
        <v>2</v>
      </c>
      <c r="E414" s="23" t="s">
        <v>416</v>
      </c>
      <c r="F414" s="29" t="s">
        <v>94</v>
      </c>
      <c r="G414" s="24">
        <v>23860800</v>
      </c>
      <c r="H414" s="24">
        <v>26434529.800000001</v>
      </c>
      <c r="I414" s="25">
        <v>26434529.800000001</v>
      </c>
      <c r="J414" s="26">
        <f t="shared" si="243"/>
        <v>100</v>
      </c>
      <c r="K414" s="2">
        <f t="shared" ref="K414:M414" si="247">SUM(K415:K416)</f>
        <v>23860.799999999999</v>
      </c>
      <c r="L414" s="2">
        <f t="shared" ref="L414" si="248">SUM(L415:L416)</f>
        <v>26434.5</v>
      </c>
      <c r="M414" s="2">
        <f t="shared" si="247"/>
        <v>26434.5</v>
      </c>
      <c r="N414" s="2">
        <f>SUM(N415:N416)</f>
        <v>26434.5</v>
      </c>
      <c r="O414" s="27">
        <f t="shared" si="245"/>
        <v>100</v>
      </c>
      <c r="P414" s="34">
        <v>26434.5</v>
      </c>
      <c r="Q414" s="34">
        <f t="shared" si="235"/>
        <v>0</v>
      </c>
      <c r="R414" s="67">
        <f t="shared" si="233"/>
        <v>0</v>
      </c>
    </row>
    <row r="415" spans="1:18" ht="47.25">
      <c r="A415" s="30" t="s">
        <v>211</v>
      </c>
      <c r="B415" s="31">
        <v>903</v>
      </c>
      <c r="C415" s="32">
        <v>7</v>
      </c>
      <c r="D415" s="32">
        <v>2</v>
      </c>
      <c r="E415" s="23" t="s">
        <v>416</v>
      </c>
      <c r="F415" s="29" t="s">
        <v>212</v>
      </c>
      <c r="G415" s="24">
        <v>23367300</v>
      </c>
      <c r="H415" s="24">
        <v>24606344.800000001</v>
      </c>
      <c r="I415" s="25">
        <v>24606344.800000001</v>
      </c>
      <c r="J415" s="26">
        <f t="shared" si="243"/>
        <v>100</v>
      </c>
      <c r="K415" s="28">
        <f t="shared" si="242"/>
        <v>23367.3</v>
      </c>
      <c r="L415" s="28">
        <v>24606.3</v>
      </c>
      <c r="M415" s="2">
        <f>H415/1000</f>
        <v>24606.3</v>
      </c>
      <c r="N415" s="2">
        <f>I415/1000</f>
        <v>24606.3</v>
      </c>
      <c r="O415" s="27">
        <f t="shared" si="245"/>
        <v>100</v>
      </c>
      <c r="P415" s="34">
        <v>24606.3</v>
      </c>
      <c r="Q415" s="34">
        <f t="shared" si="235"/>
        <v>0</v>
      </c>
      <c r="R415" s="67">
        <f t="shared" si="233"/>
        <v>0</v>
      </c>
    </row>
    <row r="416" spans="1:18">
      <c r="A416" s="30" t="s">
        <v>175</v>
      </c>
      <c r="B416" s="31">
        <v>903</v>
      </c>
      <c r="C416" s="32">
        <v>7</v>
      </c>
      <c r="D416" s="32">
        <v>2</v>
      </c>
      <c r="E416" s="23" t="s">
        <v>416</v>
      </c>
      <c r="F416" s="29" t="s">
        <v>176</v>
      </c>
      <c r="G416" s="24">
        <v>493500</v>
      </c>
      <c r="H416" s="24">
        <v>1828185</v>
      </c>
      <c r="I416" s="25">
        <v>1828185</v>
      </c>
      <c r="J416" s="26">
        <f t="shared" si="243"/>
        <v>100</v>
      </c>
      <c r="K416" s="28">
        <f t="shared" si="242"/>
        <v>493.5</v>
      </c>
      <c r="L416" s="28">
        <v>1828.2</v>
      </c>
      <c r="M416" s="2">
        <f>H416/1000</f>
        <v>1828.2</v>
      </c>
      <c r="N416" s="2">
        <f>I416/1000</f>
        <v>1828.2</v>
      </c>
      <c r="O416" s="27">
        <f t="shared" si="245"/>
        <v>100</v>
      </c>
      <c r="P416" s="34">
        <v>1828.2</v>
      </c>
      <c r="Q416" s="34">
        <f t="shared" si="235"/>
        <v>0</v>
      </c>
      <c r="R416" s="67">
        <f t="shared" si="233"/>
        <v>0</v>
      </c>
    </row>
    <row r="417" spans="1:18" ht="94.5">
      <c r="A417" s="30" t="s">
        <v>417</v>
      </c>
      <c r="B417" s="31">
        <v>903</v>
      </c>
      <c r="C417" s="32">
        <v>7</v>
      </c>
      <c r="D417" s="32">
        <v>2</v>
      </c>
      <c r="E417" s="23" t="s">
        <v>418</v>
      </c>
      <c r="F417" s="29" t="s">
        <v>94</v>
      </c>
      <c r="G417" s="24">
        <v>0</v>
      </c>
      <c r="H417" s="24">
        <v>15221600</v>
      </c>
      <c r="I417" s="25">
        <v>15221600</v>
      </c>
      <c r="J417" s="26">
        <f t="shared" si="243"/>
        <v>100</v>
      </c>
      <c r="K417" s="2">
        <f t="shared" ref="K417:M417" si="249">K418</f>
        <v>0</v>
      </c>
      <c r="L417" s="2">
        <f t="shared" si="249"/>
        <v>15221.6</v>
      </c>
      <c r="M417" s="2">
        <f t="shared" si="249"/>
        <v>15221.6</v>
      </c>
      <c r="N417" s="2">
        <f>N418</f>
        <v>15221.6</v>
      </c>
      <c r="O417" s="27">
        <f t="shared" si="245"/>
        <v>100</v>
      </c>
      <c r="P417" s="34">
        <v>15221.6</v>
      </c>
      <c r="Q417" s="34">
        <f t="shared" si="235"/>
        <v>0</v>
      </c>
      <c r="R417" s="67">
        <f t="shared" si="233"/>
        <v>0</v>
      </c>
    </row>
    <row r="418" spans="1:18" ht="47.25">
      <c r="A418" s="30" t="s">
        <v>268</v>
      </c>
      <c r="B418" s="31">
        <v>903</v>
      </c>
      <c r="C418" s="32">
        <v>7</v>
      </c>
      <c r="D418" s="32">
        <v>2</v>
      </c>
      <c r="E418" s="23" t="s">
        <v>418</v>
      </c>
      <c r="F418" s="29" t="s">
        <v>269</v>
      </c>
      <c r="G418" s="24">
        <v>0</v>
      </c>
      <c r="H418" s="24">
        <v>15221600</v>
      </c>
      <c r="I418" s="25">
        <v>15221600</v>
      </c>
      <c r="J418" s="26">
        <f t="shared" si="243"/>
        <v>100</v>
      </c>
      <c r="K418" s="28">
        <f t="shared" si="242"/>
        <v>0</v>
      </c>
      <c r="L418" s="28">
        <v>15221.6</v>
      </c>
      <c r="M418" s="2">
        <f>H418/1000</f>
        <v>15221.6</v>
      </c>
      <c r="N418" s="2">
        <f>I418/1000</f>
        <v>15221.6</v>
      </c>
      <c r="O418" s="27">
        <f t="shared" si="245"/>
        <v>100</v>
      </c>
      <c r="P418" s="34">
        <v>15221.6</v>
      </c>
      <c r="Q418" s="34">
        <f t="shared" si="235"/>
        <v>0</v>
      </c>
      <c r="R418" s="67">
        <f t="shared" si="233"/>
        <v>0</v>
      </c>
    </row>
    <row r="419" spans="1:18" ht="63">
      <c r="A419" s="30" t="s">
        <v>419</v>
      </c>
      <c r="B419" s="31">
        <v>903</v>
      </c>
      <c r="C419" s="32">
        <v>7</v>
      </c>
      <c r="D419" s="32">
        <v>2</v>
      </c>
      <c r="E419" s="23" t="s">
        <v>420</v>
      </c>
      <c r="F419" s="29" t="s">
        <v>94</v>
      </c>
      <c r="G419" s="24">
        <v>0</v>
      </c>
      <c r="H419" s="24">
        <v>4079105</v>
      </c>
      <c r="I419" s="25">
        <v>4079105</v>
      </c>
      <c r="J419" s="26">
        <f t="shared" si="243"/>
        <v>100</v>
      </c>
      <c r="K419" s="2">
        <f t="shared" ref="K419:M419" si="250">SUM(K420:K421)</f>
        <v>0</v>
      </c>
      <c r="L419" s="2">
        <f t="shared" si="250"/>
        <v>4079.1</v>
      </c>
      <c r="M419" s="2">
        <f t="shared" si="250"/>
        <v>4079.1</v>
      </c>
      <c r="N419" s="2">
        <f>SUM(N420:N421)</f>
        <v>4079.1</v>
      </c>
      <c r="O419" s="27">
        <f t="shared" si="245"/>
        <v>100</v>
      </c>
      <c r="P419" s="34">
        <v>4079.1</v>
      </c>
      <c r="Q419" s="34">
        <f t="shared" si="235"/>
        <v>0</v>
      </c>
      <c r="R419" s="67">
        <f t="shared" si="233"/>
        <v>0</v>
      </c>
    </row>
    <row r="420" spans="1:18" ht="47.25">
      <c r="A420" s="30" t="s">
        <v>110</v>
      </c>
      <c r="B420" s="31">
        <v>903</v>
      </c>
      <c r="C420" s="32">
        <v>7</v>
      </c>
      <c r="D420" s="32">
        <v>2</v>
      </c>
      <c r="E420" s="23" t="s">
        <v>420</v>
      </c>
      <c r="F420" s="29" t="s">
        <v>111</v>
      </c>
      <c r="G420" s="24">
        <v>0</v>
      </c>
      <c r="H420" s="24">
        <v>4042405</v>
      </c>
      <c r="I420" s="25">
        <v>4042405</v>
      </c>
      <c r="J420" s="26">
        <f t="shared" si="243"/>
        <v>100</v>
      </c>
      <c r="K420" s="28">
        <f t="shared" si="242"/>
        <v>0</v>
      </c>
      <c r="L420" s="28">
        <v>4042.4</v>
      </c>
      <c r="M420" s="2">
        <f>H420/1000</f>
        <v>4042.4</v>
      </c>
      <c r="N420" s="2">
        <f>I420/1000</f>
        <v>4042.4</v>
      </c>
      <c r="O420" s="27">
        <f t="shared" si="245"/>
        <v>100</v>
      </c>
      <c r="P420" s="34">
        <v>4042.4</v>
      </c>
      <c r="Q420" s="34">
        <f t="shared" si="235"/>
        <v>0</v>
      </c>
      <c r="R420" s="67">
        <f t="shared" si="233"/>
        <v>0</v>
      </c>
    </row>
    <row r="421" spans="1:18">
      <c r="A421" s="30" t="s">
        <v>106</v>
      </c>
      <c r="B421" s="31">
        <v>903</v>
      </c>
      <c r="C421" s="32">
        <v>7</v>
      </c>
      <c r="D421" s="32">
        <v>2</v>
      </c>
      <c r="E421" s="23" t="s">
        <v>420</v>
      </c>
      <c r="F421" s="29" t="s">
        <v>107</v>
      </c>
      <c r="G421" s="24">
        <v>0</v>
      </c>
      <c r="H421" s="24">
        <v>36700</v>
      </c>
      <c r="I421" s="25">
        <v>36700</v>
      </c>
      <c r="J421" s="26">
        <f t="shared" si="243"/>
        <v>100</v>
      </c>
      <c r="K421" s="28">
        <f t="shared" si="242"/>
        <v>0</v>
      </c>
      <c r="L421" s="28">
        <v>36.700000000000003</v>
      </c>
      <c r="M421" s="2">
        <f>H421/1000</f>
        <v>36.700000000000003</v>
      </c>
      <c r="N421" s="2">
        <f>I421/1000</f>
        <v>36.700000000000003</v>
      </c>
      <c r="O421" s="27">
        <f t="shared" si="245"/>
        <v>100</v>
      </c>
      <c r="P421" s="34">
        <v>36.700000000000003</v>
      </c>
      <c r="Q421" s="34">
        <f t="shared" si="235"/>
        <v>0</v>
      </c>
      <c r="R421" s="67">
        <f t="shared" si="233"/>
        <v>0</v>
      </c>
    </row>
    <row r="422" spans="1:18" ht="78.75">
      <c r="A422" s="30" t="s">
        <v>421</v>
      </c>
      <c r="B422" s="31">
        <v>903</v>
      </c>
      <c r="C422" s="32">
        <v>7</v>
      </c>
      <c r="D422" s="32">
        <v>2</v>
      </c>
      <c r="E422" s="23" t="s">
        <v>422</v>
      </c>
      <c r="F422" s="29" t="s">
        <v>94</v>
      </c>
      <c r="G422" s="24">
        <v>24485700</v>
      </c>
      <c r="H422" s="24">
        <v>25729750</v>
      </c>
      <c r="I422" s="25">
        <v>25653641.699999999</v>
      </c>
      <c r="J422" s="26">
        <f t="shared" si="243"/>
        <v>99.7</v>
      </c>
      <c r="K422" s="2">
        <f t="shared" ref="K422:M422" si="251">SUM(K423:K426)</f>
        <v>24485.7</v>
      </c>
      <c r="L422" s="2">
        <f t="shared" si="251"/>
        <v>25729.7</v>
      </c>
      <c r="M422" s="2">
        <f t="shared" si="251"/>
        <v>25729.7</v>
      </c>
      <c r="N422" s="2">
        <f>SUM(N423:N426)</f>
        <v>25653.599999999999</v>
      </c>
      <c r="O422" s="27">
        <f t="shared" si="245"/>
        <v>99.7</v>
      </c>
      <c r="P422" s="34">
        <v>25653.599999999999</v>
      </c>
      <c r="Q422" s="34">
        <f t="shared" si="235"/>
        <v>0</v>
      </c>
      <c r="R422" s="67">
        <f t="shared" si="233"/>
        <v>0</v>
      </c>
    </row>
    <row r="423" spans="1:18" ht="47.25">
      <c r="A423" s="30" t="s">
        <v>110</v>
      </c>
      <c r="B423" s="31">
        <v>903</v>
      </c>
      <c r="C423" s="32">
        <v>7</v>
      </c>
      <c r="D423" s="32">
        <v>2</v>
      </c>
      <c r="E423" s="23" t="s">
        <v>422</v>
      </c>
      <c r="F423" s="29" t="s">
        <v>111</v>
      </c>
      <c r="G423" s="24">
        <v>12729200</v>
      </c>
      <c r="H423" s="24">
        <v>13313410</v>
      </c>
      <c r="I423" s="25">
        <v>13313410</v>
      </c>
      <c r="J423" s="26">
        <f t="shared" si="243"/>
        <v>100</v>
      </c>
      <c r="K423" s="28">
        <f t="shared" si="242"/>
        <v>12729.2</v>
      </c>
      <c r="L423" s="28">
        <v>13313.4</v>
      </c>
      <c r="M423" s="2">
        <f>H423/1000</f>
        <v>13313.4</v>
      </c>
      <c r="N423" s="2">
        <f>I423/1000</f>
        <v>13313.4</v>
      </c>
      <c r="O423" s="27">
        <f t="shared" si="245"/>
        <v>100</v>
      </c>
      <c r="P423" s="34">
        <v>13313.4</v>
      </c>
      <c r="Q423" s="34">
        <f t="shared" si="235"/>
        <v>0</v>
      </c>
      <c r="R423" s="67">
        <f t="shared" si="233"/>
        <v>0</v>
      </c>
    </row>
    <row r="424" spans="1:18">
      <c r="A424" s="30" t="s">
        <v>106</v>
      </c>
      <c r="B424" s="31">
        <v>903</v>
      </c>
      <c r="C424" s="32">
        <v>7</v>
      </c>
      <c r="D424" s="32">
        <v>2</v>
      </c>
      <c r="E424" s="23" t="s">
        <v>422</v>
      </c>
      <c r="F424" s="29" t="s">
        <v>107</v>
      </c>
      <c r="G424" s="24">
        <v>156600</v>
      </c>
      <c r="H424" s="24">
        <v>635880</v>
      </c>
      <c r="I424" s="25">
        <v>634771.69999999995</v>
      </c>
      <c r="J424" s="26">
        <f t="shared" si="243"/>
        <v>99.8</v>
      </c>
      <c r="K424" s="28">
        <f t="shared" si="242"/>
        <v>156.6</v>
      </c>
      <c r="L424" s="28">
        <v>635.9</v>
      </c>
      <c r="M424" s="2">
        <f>H424/1000</f>
        <v>635.9</v>
      </c>
      <c r="N424" s="2">
        <f>I424/1000-0.1+0.1</f>
        <v>634.79999999999995</v>
      </c>
      <c r="O424" s="27">
        <f t="shared" si="245"/>
        <v>99.8</v>
      </c>
      <c r="P424" s="34">
        <v>634.79999999999995</v>
      </c>
      <c r="Q424" s="34">
        <f t="shared" si="235"/>
        <v>0</v>
      </c>
      <c r="R424" s="67">
        <f t="shared" si="233"/>
        <v>0</v>
      </c>
    </row>
    <row r="425" spans="1:18" ht="47.25">
      <c r="A425" s="30" t="s">
        <v>211</v>
      </c>
      <c r="B425" s="31">
        <v>903</v>
      </c>
      <c r="C425" s="32">
        <v>7</v>
      </c>
      <c r="D425" s="32">
        <v>2</v>
      </c>
      <c r="E425" s="23" t="s">
        <v>422</v>
      </c>
      <c r="F425" s="29" t="s">
        <v>212</v>
      </c>
      <c r="G425" s="24">
        <v>11100400</v>
      </c>
      <c r="H425" s="24">
        <v>11221210</v>
      </c>
      <c r="I425" s="25">
        <v>11146210</v>
      </c>
      <c r="J425" s="26">
        <f t="shared" si="243"/>
        <v>99.3</v>
      </c>
      <c r="K425" s="28">
        <f t="shared" si="242"/>
        <v>11100.4</v>
      </c>
      <c r="L425" s="28">
        <v>11221.2</v>
      </c>
      <c r="M425" s="2">
        <f>H425/1000</f>
        <v>11221.2</v>
      </c>
      <c r="N425" s="2">
        <f>I425/1000</f>
        <v>11146.2</v>
      </c>
      <c r="O425" s="27">
        <f t="shared" si="245"/>
        <v>99.3</v>
      </c>
      <c r="P425" s="34">
        <v>11146.2</v>
      </c>
      <c r="Q425" s="34">
        <f t="shared" si="235"/>
        <v>0</v>
      </c>
      <c r="R425" s="67">
        <f t="shared" si="233"/>
        <v>0</v>
      </c>
    </row>
    <row r="426" spans="1:18">
      <c r="A426" s="30" t="s">
        <v>175</v>
      </c>
      <c r="B426" s="31">
        <v>903</v>
      </c>
      <c r="C426" s="32">
        <v>7</v>
      </c>
      <c r="D426" s="32">
        <v>2</v>
      </c>
      <c r="E426" s="23" t="s">
        <v>422</v>
      </c>
      <c r="F426" s="29" t="s">
        <v>176</v>
      </c>
      <c r="G426" s="24">
        <v>499500</v>
      </c>
      <c r="H426" s="24">
        <v>559250</v>
      </c>
      <c r="I426" s="25">
        <v>559250</v>
      </c>
      <c r="J426" s="26">
        <f t="shared" si="243"/>
        <v>100</v>
      </c>
      <c r="K426" s="28">
        <f t="shared" si="242"/>
        <v>499.5</v>
      </c>
      <c r="L426" s="28">
        <v>559.20000000000005</v>
      </c>
      <c r="M426" s="2">
        <f>H426/1000-0.1</f>
        <v>559.20000000000005</v>
      </c>
      <c r="N426" s="2">
        <f>I426/1000-0.1</f>
        <v>559.20000000000005</v>
      </c>
      <c r="O426" s="27">
        <f t="shared" si="245"/>
        <v>100</v>
      </c>
      <c r="P426" s="34">
        <v>559.29999999999995</v>
      </c>
      <c r="Q426" s="34">
        <f t="shared" si="235"/>
        <v>-0.1</v>
      </c>
      <c r="R426" s="67">
        <f t="shared" si="233"/>
        <v>0</v>
      </c>
    </row>
    <row r="427" spans="1:18" ht="63">
      <c r="A427" s="30" t="s">
        <v>157</v>
      </c>
      <c r="B427" s="31">
        <v>903</v>
      </c>
      <c r="C427" s="32">
        <v>7</v>
      </c>
      <c r="D427" s="32">
        <v>2</v>
      </c>
      <c r="E427" s="23" t="s">
        <v>158</v>
      </c>
      <c r="F427" s="29" t="s">
        <v>94</v>
      </c>
      <c r="G427" s="24">
        <v>0</v>
      </c>
      <c r="H427" s="24">
        <v>1350000</v>
      </c>
      <c r="I427" s="25">
        <v>1350000</v>
      </c>
      <c r="J427" s="26">
        <f t="shared" si="243"/>
        <v>100</v>
      </c>
      <c r="K427" s="2">
        <f t="shared" ref="K427:M427" si="252">K428</f>
        <v>0</v>
      </c>
      <c r="L427" s="2">
        <f t="shared" si="252"/>
        <v>1350</v>
      </c>
      <c r="M427" s="2">
        <f t="shared" si="252"/>
        <v>1350</v>
      </c>
      <c r="N427" s="2">
        <f>N428</f>
        <v>1350</v>
      </c>
      <c r="O427" s="27">
        <f t="shared" si="245"/>
        <v>100</v>
      </c>
      <c r="P427" s="34">
        <v>1350</v>
      </c>
      <c r="Q427" s="34">
        <f t="shared" si="235"/>
        <v>0</v>
      </c>
      <c r="R427" s="67">
        <f t="shared" si="233"/>
        <v>0</v>
      </c>
    </row>
    <row r="428" spans="1:18">
      <c r="A428" s="30" t="s">
        <v>175</v>
      </c>
      <c r="B428" s="31">
        <v>903</v>
      </c>
      <c r="C428" s="32">
        <v>7</v>
      </c>
      <c r="D428" s="32">
        <v>2</v>
      </c>
      <c r="E428" s="23" t="s">
        <v>158</v>
      </c>
      <c r="F428" s="29" t="s">
        <v>176</v>
      </c>
      <c r="G428" s="24">
        <v>0</v>
      </c>
      <c r="H428" s="24">
        <v>1350000</v>
      </c>
      <c r="I428" s="25">
        <v>1350000</v>
      </c>
      <c r="J428" s="26">
        <f t="shared" si="243"/>
        <v>100</v>
      </c>
      <c r="K428" s="28">
        <f t="shared" si="242"/>
        <v>0</v>
      </c>
      <c r="L428" s="28">
        <v>1350</v>
      </c>
      <c r="M428" s="2">
        <f>H428/1000</f>
        <v>1350</v>
      </c>
      <c r="N428" s="2">
        <f>I428/1000</f>
        <v>1350</v>
      </c>
      <c r="O428" s="27">
        <f t="shared" si="245"/>
        <v>100</v>
      </c>
      <c r="P428" s="34">
        <v>1350</v>
      </c>
      <c r="Q428" s="34">
        <f t="shared" si="235"/>
        <v>0</v>
      </c>
      <c r="R428" s="67">
        <f t="shared" si="233"/>
        <v>0</v>
      </c>
    </row>
    <row r="429" spans="1:18" ht="31.5">
      <c r="A429" s="30" t="s">
        <v>259</v>
      </c>
      <c r="B429" s="31">
        <v>903</v>
      </c>
      <c r="C429" s="32">
        <v>7</v>
      </c>
      <c r="D429" s="32">
        <v>2</v>
      </c>
      <c r="E429" s="23" t="s">
        <v>260</v>
      </c>
      <c r="F429" s="29" t="s">
        <v>94</v>
      </c>
      <c r="G429" s="24">
        <v>0</v>
      </c>
      <c r="H429" s="24">
        <v>2000</v>
      </c>
      <c r="I429" s="25">
        <v>2000</v>
      </c>
      <c r="J429" s="26">
        <f t="shared" si="243"/>
        <v>100</v>
      </c>
      <c r="K429" s="2">
        <f t="shared" ref="K429:M429" si="253">K430</f>
        <v>0</v>
      </c>
      <c r="L429" s="2">
        <f t="shared" si="253"/>
        <v>2</v>
      </c>
      <c r="M429" s="2">
        <f t="shared" si="253"/>
        <v>2</v>
      </c>
      <c r="N429" s="2">
        <f>N430</f>
        <v>2</v>
      </c>
      <c r="O429" s="27">
        <f t="shared" si="245"/>
        <v>100</v>
      </c>
      <c r="P429" s="34">
        <v>2</v>
      </c>
      <c r="Q429" s="34">
        <f t="shared" si="235"/>
        <v>0</v>
      </c>
      <c r="R429" s="67">
        <f t="shared" si="233"/>
        <v>0</v>
      </c>
    </row>
    <row r="430" spans="1:18" ht="94.5">
      <c r="A430" s="30" t="s">
        <v>245</v>
      </c>
      <c r="B430" s="31">
        <v>903</v>
      </c>
      <c r="C430" s="32">
        <v>7</v>
      </c>
      <c r="D430" s="32">
        <v>2</v>
      </c>
      <c r="E430" s="23" t="s">
        <v>260</v>
      </c>
      <c r="F430" s="29" t="s">
        <v>246</v>
      </c>
      <c r="G430" s="24">
        <v>0</v>
      </c>
      <c r="H430" s="24">
        <v>2000</v>
      </c>
      <c r="I430" s="25">
        <v>2000</v>
      </c>
      <c r="J430" s="26">
        <f t="shared" si="243"/>
        <v>100</v>
      </c>
      <c r="K430" s="28">
        <f t="shared" si="242"/>
        <v>0</v>
      </c>
      <c r="L430" s="28">
        <v>2</v>
      </c>
      <c r="M430" s="2">
        <f>H430/1000</f>
        <v>2</v>
      </c>
      <c r="N430" s="2">
        <f>I430/1000</f>
        <v>2</v>
      </c>
      <c r="O430" s="27">
        <f t="shared" si="245"/>
        <v>100</v>
      </c>
      <c r="P430" s="34">
        <v>2</v>
      </c>
      <c r="Q430" s="34">
        <f t="shared" si="235"/>
        <v>0</v>
      </c>
      <c r="R430" s="67">
        <f t="shared" si="233"/>
        <v>0</v>
      </c>
    </row>
    <row r="431" spans="1:18">
      <c r="A431" s="30" t="s">
        <v>57</v>
      </c>
      <c r="B431" s="31">
        <v>903</v>
      </c>
      <c r="C431" s="32">
        <v>7</v>
      </c>
      <c r="D431" s="32">
        <v>4</v>
      </c>
      <c r="E431" s="23" t="s">
        <v>94</v>
      </c>
      <c r="F431" s="29" t="s">
        <v>94</v>
      </c>
      <c r="G431" s="24">
        <v>293585100</v>
      </c>
      <c r="H431" s="24">
        <v>297819721.23000002</v>
      </c>
      <c r="I431" s="25">
        <v>297696835.99000001</v>
      </c>
      <c r="J431" s="26">
        <f t="shared" si="243"/>
        <v>100</v>
      </c>
      <c r="K431" s="2">
        <f t="shared" ref="K431:M431" si="254">K432+K434+K438+K440+K443+K445+K451+K454+K456+K458+K460</f>
        <v>293585.09999999998</v>
      </c>
      <c r="L431" s="2">
        <f t="shared" si="254"/>
        <v>296319.8</v>
      </c>
      <c r="M431" s="2">
        <f t="shared" si="254"/>
        <v>297819.8</v>
      </c>
      <c r="N431" s="2">
        <f>N432+N434+N438+N440+N443+N445+N451+N454+N456+N458+N460</f>
        <v>297696.90000000002</v>
      </c>
      <c r="O431" s="27">
        <f t="shared" si="245"/>
        <v>100</v>
      </c>
      <c r="P431" s="34">
        <v>297696.8</v>
      </c>
      <c r="Q431" s="34">
        <f t="shared" si="235"/>
        <v>0.1</v>
      </c>
      <c r="R431" s="67">
        <f t="shared" si="233"/>
        <v>0</v>
      </c>
    </row>
    <row r="432" spans="1:18" ht="78.75">
      <c r="A432" s="30" t="s">
        <v>423</v>
      </c>
      <c r="B432" s="31">
        <v>903</v>
      </c>
      <c r="C432" s="32">
        <v>7</v>
      </c>
      <c r="D432" s="32">
        <v>4</v>
      </c>
      <c r="E432" s="23" t="s">
        <v>424</v>
      </c>
      <c r="F432" s="29"/>
      <c r="G432" s="24">
        <v>0</v>
      </c>
      <c r="H432" s="24">
        <v>500000</v>
      </c>
      <c r="I432" s="25">
        <v>500000</v>
      </c>
      <c r="J432" s="26">
        <f t="shared" si="243"/>
        <v>100</v>
      </c>
      <c r="K432" s="2">
        <f t="shared" ref="K432:M432" si="255">K433</f>
        <v>0</v>
      </c>
      <c r="L432" s="2">
        <f t="shared" si="255"/>
        <v>500</v>
      </c>
      <c r="M432" s="2">
        <f t="shared" si="255"/>
        <v>500</v>
      </c>
      <c r="N432" s="2">
        <f>N433</f>
        <v>500</v>
      </c>
      <c r="O432" s="27">
        <f t="shared" si="245"/>
        <v>100</v>
      </c>
      <c r="P432" s="34">
        <v>500</v>
      </c>
      <c r="Q432" s="34">
        <f t="shared" si="235"/>
        <v>0</v>
      </c>
      <c r="R432" s="67">
        <f t="shared" si="233"/>
        <v>0</v>
      </c>
    </row>
    <row r="433" spans="1:18">
      <c r="A433" s="30" t="s">
        <v>106</v>
      </c>
      <c r="B433" s="31">
        <v>903</v>
      </c>
      <c r="C433" s="32">
        <v>7</v>
      </c>
      <c r="D433" s="32">
        <v>4</v>
      </c>
      <c r="E433" s="23" t="s">
        <v>424</v>
      </c>
      <c r="F433" s="29" t="s">
        <v>107</v>
      </c>
      <c r="G433" s="24">
        <v>0</v>
      </c>
      <c r="H433" s="24">
        <v>500000</v>
      </c>
      <c r="I433" s="25">
        <v>500000</v>
      </c>
      <c r="J433" s="26">
        <f t="shared" si="243"/>
        <v>100</v>
      </c>
      <c r="K433" s="28">
        <f t="shared" si="242"/>
        <v>0</v>
      </c>
      <c r="L433" s="28">
        <v>500</v>
      </c>
      <c r="M433" s="2">
        <f>H433/1000</f>
        <v>500</v>
      </c>
      <c r="N433" s="2">
        <f>I433/1000</f>
        <v>500</v>
      </c>
      <c r="O433" s="27">
        <f t="shared" si="245"/>
        <v>100</v>
      </c>
      <c r="P433" s="34">
        <v>500</v>
      </c>
      <c r="Q433" s="34">
        <f t="shared" si="235"/>
        <v>0</v>
      </c>
      <c r="R433" s="67">
        <f t="shared" si="233"/>
        <v>0</v>
      </c>
    </row>
    <row r="434" spans="1:18" ht="126">
      <c r="A434" s="30" t="s">
        <v>365</v>
      </c>
      <c r="B434" s="31">
        <v>903</v>
      </c>
      <c r="C434" s="32">
        <v>7</v>
      </c>
      <c r="D434" s="32">
        <v>4</v>
      </c>
      <c r="E434" s="23" t="s">
        <v>366</v>
      </c>
      <c r="F434" s="29" t="s">
        <v>94</v>
      </c>
      <c r="G434" s="24">
        <v>3255300</v>
      </c>
      <c r="H434" s="24">
        <v>17991600</v>
      </c>
      <c r="I434" s="25">
        <v>17991600</v>
      </c>
      <c r="J434" s="26">
        <f t="shared" si="243"/>
        <v>100</v>
      </c>
      <c r="K434" s="2">
        <f t="shared" ref="K434:M434" si="256">SUM(K435:K437)</f>
        <v>3255.3</v>
      </c>
      <c r="L434" s="2">
        <f t="shared" ref="L434" si="257">SUM(L435:L437)</f>
        <v>17991.599999999999</v>
      </c>
      <c r="M434" s="2">
        <f t="shared" si="256"/>
        <v>17991.599999999999</v>
      </c>
      <c r="N434" s="2">
        <f>SUM(N435:N437)</f>
        <v>17991.599999999999</v>
      </c>
      <c r="O434" s="27">
        <f t="shared" si="245"/>
        <v>100</v>
      </c>
      <c r="P434" s="34">
        <v>17991.599999999999</v>
      </c>
      <c r="Q434" s="34">
        <f t="shared" si="235"/>
        <v>0</v>
      </c>
      <c r="R434" s="67">
        <f t="shared" si="233"/>
        <v>0</v>
      </c>
    </row>
    <row r="435" spans="1:18" ht="31.5">
      <c r="A435" s="30" t="s">
        <v>98</v>
      </c>
      <c r="B435" s="31">
        <v>903</v>
      </c>
      <c r="C435" s="32">
        <v>7</v>
      </c>
      <c r="D435" s="32">
        <v>4</v>
      </c>
      <c r="E435" s="23" t="s">
        <v>366</v>
      </c>
      <c r="F435" s="29" t="s">
        <v>99</v>
      </c>
      <c r="G435" s="24">
        <v>0</v>
      </c>
      <c r="H435" s="24">
        <v>15184500</v>
      </c>
      <c r="I435" s="25">
        <v>15184500</v>
      </c>
      <c r="J435" s="26">
        <f t="shared" si="243"/>
        <v>100</v>
      </c>
      <c r="K435" s="28">
        <f t="shared" si="242"/>
        <v>0</v>
      </c>
      <c r="L435" s="28">
        <v>15184.5</v>
      </c>
      <c r="M435" s="2">
        <f t="shared" ref="M435:N437" si="258">H435/1000</f>
        <v>15184.5</v>
      </c>
      <c r="N435" s="2">
        <f t="shared" si="258"/>
        <v>15184.5</v>
      </c>
      <c r="O435" s="27">
        <f t="shared" si="245"/>
        <v>100</v>
      </c>
      <c r="P435" s="34">
        <v>15184.5</v>
      </c>
      <c r="Q435" s="34">
        <f t="shared" si="235"/>
        <v>0</v>
      </c>
      <c r="R435" s="67">
        <f t="shared" si="233"/>
        <v>0</v>
      </c>
    </row>
    <row r="436" spans="1:18">
      <c r="A436" s="30" t="s">
        <v>106</v>
      </c>
      <c r="B436" s="31">
        <v>903</v>
      </c>
      <c r="C436" s="32">
        <v>7</v>
      </c>
      <c r="D436" s="32">
        <v>4</v>
      </c>
      <c r="E436" s="23" t="s">
        <v>366</v>
      </c>
      <c r="F436" s="29" t="s">
        <v>107</v>
      </c>
      <c r="G436" s="24">
        <v>2144900</v>
      </c>
      <c r="H436" s="24">
        <v>1493000</v>
      </c>
      <c r="I436" s="25">
        <v>1493000</v>
      </c>
      <c r="J436" s="26">
        <f t="shared" si="243"/>
        <v>100</v>
      </c>
      <c r="K436" s="28">
        <f t="shared" si="242"/>
        <v>2144.9</v>
      </c>
      <c r="L436" s="28">
        <v>1493</v>
      </c>
      <c r="M436" s="2">
        <f t="shared" si="258"/>
        <v>1493</v>
      </c>
      <c r="N436" s="2">
        <f t="shared" si="258"/>
        <v>1493</v>
      </c>
      <c r="O436" s="27">
        <f t="shared" si="245"/>
        <v>100</v>
      </c>
      <c r="P436" s="34">
        <v>1493</v>
      </c>
      <c r="Q436" s="34">
        <f t="shared" si="235"/>
        <v>0</v>
      </c>
      <c r="R436" s="67">
        <f t="shared" si="233"/>
        <v>0</v>
      </c>
    </row>
    <row r="437" spans="1:18">
      <c r="A437" s="30" t="s">
        <v>175</v>
      </c>
      <c r="B437" s="31">
        <v>903</v>
      </c>
      <c r="C437" s="32">
        <v>7</v>
      </c>
      <c r="D437" s="32">
        <v>4</v>
      </c>
      <c r="E437" s="23" t="s">
        <v>366</v>
      </c>
      <c r="F437" s="29" t="s">
        <v>176</v>
      </c>
      <c r="G437" s="24">
        <v>1110400</v>
      </c>
      <c r="H437" s="24">
        <v>1314100</v>
      </c>
      <c r="I437" s="25">
        <v>1314100</v>
      </c>
      <c r="J437" s="26">
        <f t="shared" si="243"/>
        <v>100</v>
      </c>
      <c r="K437" s="28">
        <f t="shared" si="242"/>
        <v>1110.4000000000001</v>
      </c>
      <c r="L437" s="28">
        <v>1314.1</v>
      </c>
      <c r="M437" s="2">
        <f t="shared" si="258"/>
        <v>1314.1</v>
      </c>
      <c r="N437" s="2">
        <f t="shared" si="258"/>
        <v>1314.1</v>
      </c>
      <c r="O437" s="27">
        <f t="shared" si="245"/>
        <v>100</v>
      </c>
      <c r="P437" s="34">
        <v>1314.1</v>
      </c>
      <c r="Q437" s="34">
        <f t="shared" si="235"/>
        <v>0</v>
      </c>
      <c r="R437" s="67">
        <f t="shared" si="233"/>
        <v>0</v>
      </c>
    </row>
    <row r="438" spans="1:18" ht="110.25">
      <c r="A438" s="30" t="s">
        <v>367</v>
      </c>
      <c r="B438" s="31">
        <v>903</v>
      </c>
      <c r="C438" s="32">
        <v>7</v>
      </c>
      <c r="D438" s="32">
        <v>4</v>
      </c>
      <c r="E438" s="23" t="s">
        <v>368</v>
      </c>
      <c r="F438" s="29" t="s">
        <v>94</v>
      </c>
      <c r="G438" s="24">
        <v>7794800</v>
      </c>
      <c r="H438" s="24">
        <v>6567919.6699999999</v>
      </c>
      <c r="I438" s="25">
        <v>6445034.4299999997</v>
      </c>
      <c r="J438" s="26">
        <f t="shared" si="243"/>
        <v>98.1</v>
      </c>
      <c r="K438" s="2">
        <f t="shared" ref="K438:M438" si="259">K439</f>
        <v>7794.8</v>
      </c>
      <c r="L438" s="2">
        <f t="shared" si="259"/>
        <v>6567.9</v>
      </c>
      <c r="M438" s="2">
        <f t="shared" si="259"/>
        <v>6567.9</v>
      </c>
      <c r="N438" s="2">
        <f>N439</f>
        <v>6445</v>
      </c>
      <c r="O438" s="27">
        <f t="shared" si="245"/>
        <v>98.1</v>
      </c>
      <c r="P438" s="34">
        <v>6445</v>
      </c>
      <c r="Q438" s="34">
        <f t="shared" si="235"/>
        <v>0</v>
      </c>
      <c r="R438" s="67">
        <f t="shared" si="233"/>
        <v>0</v>
      </c>
    </row>
    <row r="439" spans="1:18" ht="31.5">
      <c r="A439" s="30" t="s">
        <v>102</v>
      </c>
      <c r="B439" s="31">
        <v>903</v>
      </c>
      <c r="C439" s="32">
        <v>7</v>
      </c>
      <c r="D439" s="32">
        <v>4</v>
      </c>
      <c r="E439" s="23" t="s">
        <v>368</v>
      </c>
      <c r="F439" s="29" t="s">
        <v>103</v>
      </c>
      <c r="G439" s="24">
        <v>7794800</v>
      </c>
      <c r="H439" s="24">
        <v>6567919.6699999999</v>
      </c>
      <c r="I439" s="25">
        <v>6445034.4299999997</v>
      </c>
      <c r="J439" s="26">
        <f t="shared" si="243"/>
        <v>98.1</v>
      </c>
      <c r="K439" s="28">
        <f t="shared" si="242"/>
        <v>7794.8</v>
      </c>
      <c r="L439" s="28">
        <v>6567.9</v>
      </c>
      <c r="M439" s="2">
        <f>H439/1000</f>
        <v>6567.9</v>
      </c>
      <c r="N439" s="2">
        <f>I439/1000</f>
        <v>6445</v>
      </c>
      <c r="O439" s="27">
        <f t="shared" si="245"/>
        <v>98.1</v>
      </c>
      <c r="P439" s="34">
        <v>6445</v>
      </c>
      <c r="Q439" s="34">
        <f t="shared" si="235"/>
        <v>0</v>
      </c>
      <c r="R439" s="67">
        <f t="shared" si="233"/>
        <v>0</v>
      </c>
    </row>
    <row r="440" spans="1:18" ht="94.5">
      <c r="A440" s="30" t="s">
        <v>377</v>
      </c>
      <c r="B440" s="31">
        <v>903</v>
      </c>
      <c r="C440" s="32">
        <v>7</v>
      </c>
      <c r="D440" s="32">
        <v>4</v>
      </c>
      <c r="E440" s="23" t="s">
        <v>378</v>
      </c>
      <c r="F440" s="29" t="s">
        <v>94</v>
      </c>
      <c r="G440" s="24">
        <v>0</v>
      </c>
      <c r="H440" s="24">
        <v>432000</v>
      </c>
      <c r="I440" s="25">
        <v>432000</v>
      </c>
      <c r="J440" s="26">
        <f t="shared" si="243"/>
        <v>100</v>
      </c>
      <c r="K440" s="2">
        <f t="shared" ref="K440:M440" si="260">SUM(K441:K442)</f>
        <v>0</v>
      </c>
      <c r="L440" s="2">
        <f t="shared" si="260"/>
        <v>432</v>
      </c>
      <c r="M440" s="2">
        <f t="shared" si="260"/>
        <v>432</v>
      </c>
      <c r="N440" s="2">
        <f>SUM(N441:N442)</f>
        <v>432</v>
      </c>
      <c r="O440" s="27">
        <f t="shared" si="245"/>
        <v>100</v>
      </c>
      <c r="P440" s="34">
        <v>432</v>
      </c>
      <c r="Q440" s="34">
        <f t="shared" si="235"/>
        <v>0</v>
      </c>
      <c r="R440" s="67">
        <f t="shared" si="233"/>
        <v>0</v>
      </c>
    </row>
    <row r="441" spans="1:18">
      <c r="A441" s="30" t="s">
        <v>106</v>
      </c>
      <c r="B441" s="31">
        <v>903</v>
      </c>
      <c r="C441" s="32">
        <v>7</v>
      </c>
      <c r="D441" s="32">
        <v>4</v>
      </c>
      <c r="E441" s="23" t="s">
        <v>378</v>
      </c>
      <c r="F441" s="29" t="s">
        <v>107</v>
      </c>
      <c r="G441" s="24">
        <v>0</v>
      </c>
      <c r="H441" s="24">
        <v>200000</v>
      </c>
      <c r="I441" s="25">
        <v>200000</v>
      </c>
      <c r="J441" s="26">
        <f t="shared" si="243"/>
        <v>100</v>
      </c>
      <c r="K441" s="28">
        <f t="shared" si="242"/>
        <v>0</v>
      </c>
      <c r="L441" s="28">
        <v>200</v>
      </c>
      <c r="M441" s="2">
        <f>H441/1000</f>
        <v>200</v>
      </c>
      <c r="N441" s="2">
        <f>I441/1000</f>
        <v>200</v>
      </c>
      <c r="O441" s="27">
        <f t="shared" si="245"/>
        <v>100</v>
      </c>
      <c r="P441" s="34">
        <v>200</v>
      </c>
      <c r="Q441" s="34">
        <f t="shared" si="235"/>
        <v>0</v>
      </c>
      <c r="R441" s="67">
        <f t="shared" si="233"/>
        <v>0</v>
      </c>
    </row>
    <row r="442" spans="1:18">
      <c r="A442" s="30" t="s">
        <v>175</v>
      </c>
      <c r="B442" s="31">
        <v>903</v>
      </c>
      <c r="C442" s="32">
        <v>7</v>
      </c>
      <c r="D442" s="32">
        <v>4</v>
      </c>
      <c r="E442" s="23" t="s">
        <v>378</v>
      </c>
      <c r="F442" s="29" t="s">
        <v>176</v>
      </c>
      <c r="G442" s="24">
        <v>0</v>
      </c>
      <c r="H442" s="24">
        <v>232000</v>
      </c>
      <c r="I442" s="25">
        <v>232000</v>
      </c>
      <c r="J442" s="26">
        <f t="shared" si="243"/>
        <v>100</v>
      </c>
      <c r="K442" s="28">
        <f t="shared" si="242"/>
        <v>0</v>
      </c>
      <c r="L442" s="28">
        <v>232</v>
      </c>
      <c r="M442" s="2">
        <f>H442/1000</f>
        <v>232</v>
      </c>
      <c r="N442" s="2">
        <f>I442/1000</f>
        <v>232</v>
      </c>
      <c r="O442" s="27">
        <f t="shared" si="245"/>
        <v>100</v>
      </c>
      <c r="P442" s="34">
        <v>232</v>
      </c>
      <c r="Q442" s="34">
        <f t="shared" si="235"/>
        <v>0</v>
      </c>
      <c r="R442" s="67">
        <f t="shared" si="233"/>
        <v>0</v>
      </c>
    </row>
    <row r="443" spans="1:18" ht="78.75">
      <c r="A443" s="30" t="s">
        <v>119</v>
      </c>
      <c r="B443" s="31">
        <v>903</v>
      </c>
      <c r="C443" s="32">
        <v>7</v>
      </c>
      <c r="D443" s="32">
        <v>4</v>
      </c>
      <c r="E443" s="23" t="s">
        <v>120</v>
      </c>
      <c r="F443" s="29" t="s">
        <v>94</v>
      </c>
      <c r="G443" s="24">
        <v>0</v>
      </c>
      <c r="H443" s="24">
        <v>282000</v>
      </c>
      <c r="I443" s="25">
        <v>282000</v>
      </c>
      <c r="J443" s="26">
        <f t="shared" si="243"/>
        <v>100</v>
      </c>
      <c r="K443" s="2">
        <f t="shared" ref="K443:M443" si="261">K444</f>
        <v>0</v>
      </c>
      <c r="L443" s="2">
        <f t="shared" si="261"/>
        <v>282</v>
      </c>
      <c r="M443" s="2">
        <f t="shared" si="261"/>
        <v>282</v>
      </c>
      <c r="N443" s="2">
        <f>N444</f>
        <v>282</v>
      </c>
      <c r="O443" s="27">
        <f t="shared" si="245"/>
        <v>100</v>
      </c>
      <c r="P443" s="34">
        <v>282</v>
      </c>
      <c r="Q443" s="34">
        <f t="shared" si="235"/>
        <v>0</v>
      </c>
      <c r="R443" s="67">
        <f t="shared" si="233"/>
        <v>0</v>
      </c>
    </row>
    <row r="444" spans="1:18">
      <c r="A444" s="30" t="s">
        <v>175</v>
      </c>
      <c r="B444" s="31">
        <v>903</v>
      </c>
      <c r="C444" s="32">
        <v>7</v>
      </c>
      <c r="D444" s="32">
        <v>4</v>
      </c>
      <c r="E444" s="23" t="s">
        <v>120</v>
      </c>
      <c r="F444" s="29" t="s">
        <v>176</v>
      </c>
      <c r="G444" s="24">
        <v>0</v>
      </c>
      <c r="H444" s="24">
        <v>282000</v>
      </c>
      <c r="I444" s="25">
        <v>282000</v>
      </c>
      <c r="J444" s="26">
        <f t="shared" si="243"/>
        <v>100</v>
      </c>
      <c r="K444" s="28">
        <f t="shared" si="242"/>
        <v>0</v>
      </c>
      <c r="L444" s="28">
        <v>282</v>
      </c>
      <c r="M444" s="2">
        <f>H444/1000</f>
        <v>282</v>
      </c>
      <c r="N444" s="2">
        <f>I444/1000</f>
        <v>282</v>
      </c>
      <c r="O444" s="27">
        <f t="shared" si="245"/>
        <v>100</v>
      </c>
      <c r="P444" s="34">
        <v>282</v>
      </c>
      <c r="Q444" s="34">
        <f t="shared" si="235"/>
        <v>0</v>
      </c>
      <c r="R444" s="67">
        <f t="shared" si="233"/>
        <v>0</v>
      </c>
    </row>
    <row r="445" spans="1:18" ht="63">
      <c r="A445" s="30" t="s">
        <v>425</v>
      </c>
      <c r="B445" s="31">
        <v>903</v>
      </c>
      <c r="C445" s="32">
        <v>7</v>
      </c>
      <c r="D445" s="32">
        <v>4</v>
      </c>
      <c r="E445" s="23" t="s">
        <v>426</v>
      </c>
      <c r="F445" s="29" t="s">
        <v>94</v>
      </c>
      <c r="G445" s="24">
        <v>279535000</v>
      </c>
      <c r="H445" s="24">
        <v>263896601.56</v>
      </c>
      <c r="I445" s="25">
        <v>263896601.56</v>
      </c>
      <c r="J445" s="26">
        <f t="shared" si="243"/>
        <v>100</v>
      </c>
      <c r="K445" s="2">
        <f t="shared" ref="K445:M445" si="262">SUM(K446:K450)</f>
        <v>279535</v>
      </c>
      <c r="L445" s="2">
        <f t="shared" si="262"/>
        <v>263896.7</v>
      </c>
      <c r="M445" s="2">
        <f t="shared" si="262"/>
        <v>263896.7</v>
      </c>
      <c r="N445" s="2">
        <f>SUM(N446:N450)</f>
        <v>263896.7</v>
      </c>
      <c r="O445" s="27">
        <f t="shared" si="245"/>
        <v>100</v>
      </c>
      <c r="P445" s="34">
        <v>263896.59999999998</v>
      </c>
      <c r="Q445" s="34">
        <f t="shared" si="235"/>
        <v>0.1</v>
      </c>
      <c r="R445" s="67">
        <f t="shared" si="233"/>
        <v>0</v>
      </c>
    </row>
    <row r="446" spans="1:18" ht="31.5">
      <c r="A446" s="30" t="s">
        <v>98</v>
      </c>
      <c r="B446" s="31">
        <v>903</v>
      </c>
      <c r="C446" s="32">
        <v>7</v>
      </c>
      <c r="D446" s="32">
        <v>4</v>
      </c>
      <c r="E446" s="23" t="s">
        <v>426</v>
      </c>
      <c r="F446" s="29" t="s">
        <v>99</v>
      </c>
      <c r="G446" s="24">
        <v>19404900</v>
      </c>
      <c r="H446" s="24">
        <v>0</v>
      </c>
      <c r="I446" s="25">
        <v>0</v>
      </c>
      <c r="J446" s="26"/>
      <c r="K446" s="28">
        <f t="shared" si="242"/>
        <v>19404.900000000001</v>
      </c>
      <c r="L446" s="28">
        <f t="shared" si="242"/>
        <v>0</v>
      </c>
      <c r="M446" s="2">
        <f>H446/1000</f>
        <v>0</v>
      </c>
      <c r="N446" s="2">
        <f>I446/1000</f>
        <v>0</v>
      </c>
      <c r="O446" s="27"/>
      <c r="P446" s="34">
        <v>0</v>
      </c>
      <c r="Q446" s="34">
        <f t="shared" si="235"/>
        <v>0</v>
      </c>
      <c r="R446" s="67">
        <f t="shared" si="233"/>
        <v>0</v>
      </c>
    </row>
    <row r="447" spans="1:18" ht="47.25">
      <c r="A447" s="30" t="s">
        <v>110</v>
      </c>
      <c r="B447" s="31">
        <v>903</v>
      </c>
      <c r="C447" s="32">
        <v>7</v>
      </c>
      <c r="D447" s="32">
        <v>4</v>
      </c>
      <c r="E447" s="23" t="s">
        <v>426</v>
      </c>
      <c r="F447" s="29" t="s">
        <v>111</v>
      </c>
      <c r="G447" s="24">
        <v>109111400</v>
      </c>
      <c r="H447" s="24">
        <v>108864192.41</v>
      </c>
      <c r="I447" s="25">
        <v>108864192.41</v>
      </c>
      <c r="J447" s="26">
        <f t="shared" si="243"/>
        <v>100</v>
      </c>
      <c r="K447" s="28">
        <f t="shared" si="242"/>
        <v>109111.4</v>
      </c>
      <c r="L447" s="28">
        <v>108864.2</v>
      </c>
      <c r="M447" s="2">
        <f>H447/1000</f>
        <v>108864.2</v>
      </c>
      <c r="N447" s="2">
        <f>I447/1000</f>
        <v>108864.2</v>
      </c>
      <c r="O447" s="27">
        <f t="shared" si="245"/>
        <v>100</v>
      </c>
      <c r="P447" s="34">
        <v>108864.2</v>
      </c>
      <c r="Q447" s="34">
        <f t="shared" si="235"/>
        <v>0</v>
      </c>
      <c r="R447" s="67">
        <f t="shared" si="233"/>
        <v>0</v>
      </c>
    </row>
    <row r="448" spans="1:18">
      <c r="A448" s="30" t="s">
        <v>106</v>
      </c>
      <c r="B448" s="31">
        <v>903</v>
      </c>
      <c r="C448" s="32">
        <v>7</v>
      </c>
      <c r="D448" s="32">
        <v>4</v>
      </c>
      <c r="E448" s="23" t="s">
        <v>426</v>
      </c>
      <c r="F448" s="29" t="s">
        <v>107</v>
      </c>
      <c r="G448" s="24">
        <v>11511300</v>
      </c>
      <c r="H448" s="24">
        <v>13395144.5</v>
      </c>
      <c r="I448" s="25">
        <v>13395144.5</v>
      </c>
      <c r="J448" s="26">
        <f t="shared" si="243"/>
        <v>100</v>
      </c>
      <c r="K448" s="28">
        <f t="shared" si="242"/>
        <v>11511.3</v>
      </c>
      <c r="L448" s="28">
        <v>13395.2</v>
      </c>
      <c r="M448" s="2">
        <f>H448/1000+0.1</f>
        <v>13395.2</v>
      </c>
      <c r="N448" s="2">
        <f>I448/1000+0.1</f>
        <v>13395.2</v>
      </c>
      <c r="O448" s="27">
        <f t="shared" si="245"/>
        <v>100</v>
      </c>
      <c r="P448" s="34">
        <v>13395.1</v>
      </c>
      <c r="Q448" s="34">
        <f t="shared" si="235"/>
        <v>0.1</v>
      </c>
      <c r="R448" s="67">
        <f t="shared" si="233"/>
        <v>0</v>
      </c>
    </row>
    <row r="449" spans="1:18" ht="47.25">
      <c r="A449" s="30" t="s">
        <v>211</v>
      </c>
      <c r="B449" s="31">
        <v>903</v>
      </c>
      <c r="C449" s="32">
        <v>7</v>
      </c>
      <c r="D449" s="32">
        <v>4</v>
      </c>
      <c r="E449" s="23" t="s">
        <v>426</v>
      </c>
      <c r="F449" s="29" t="s">
        <v>212</v>
      </c>
      <c r="G449" s="24">
        <v>106904400</v>
      </c>
      <c r="H449" s="24">
        <v>107562567</v>
      </c>
      <c r="I449" s="25">
        <v>107562567</v>
      </c>
      <c r="J449" s="26">
        <f t="shared" si="243"/>
        <v>100</v>
      </c>
      <c r="K449" s="28">
        <f t="shared" si="242"/>
        <v>106904.4</v>
      </c>
      <c r="L449" s="28">
        <v>107562.6</v>
      </c>
      <c r="M449" s="2">
        <f>H449/1000</f>
        <v>107562.6</v>
      </c>
      <c r="N449" s="2">
        <f>I449/1000</f>
        <v>107562.6</v>
      </c>
      <c r="O449" s="27">
        <f t="shared" si="245"/>
        <v>100</v>
      </c>
      <c r="P449" s="34">
        <v>107562.6</v>
      </c>
      <c r="Q449" s="34">
        <f t="shared" si="235"/>
        <v>0</v>
      </c>
      <c r="R449" s="67">
        <f t="shared" si="233"/>
        <v>0</v>
      </c>
    </row>
    <row r="450" spans="1:18">
      <c r="A450" s="30" t="s">
        <v>175</v>
      </c>
      <c r="B450" s="31">
        <v>903</v>
      </c>
      <c r="C450" s="32">
        <v>7</v>
      </c>
      <c r="D450" s="32">
        <v>4</v>
      </c>
      <c r="E450" s="23" t="s">
        <v>426</v>
      </c>
      <c r="F450" s="29" t="s">
        <v>176</v>
      </c>
      <c r="G450" s="24">
        <v>32603000</v>
      </c>
      <c r="H450" s="24">
        <v>34074697.649999999</v>
      </c>
      <c r="I450" s="25">
        <v>34074697.649999999</v>
      </c>
      <c r="J450" s="26">
        <f t="shared" si="243"/>
        <v>100</v>
      </c>
      <c r="K450" s="28">
        <f t="shared" si="242"/>
        <v>32603</v>
      </c>
      <c r="L450" s="28">
        <v>34074.699999999997</v>
      </c>
      <c r="M450" s="2">
        <f>H450/1000</f>
        <v>34074.699999999997</v>
      </c>
      <c r="N450" s="2">
        <f>I450/1000</f>
        <v>34074.699999999997</v>
      </c>
      <c r="O450" s="27">
        <f t="shared" si="245"/>
        <v>100</v>
      </c>
      <c r="P450" s="34">
        <v>34074.699999999997</v>
      </c>
      <c r="Q450" s="34">
        <f t="shared" si="235"/>
        <v>0</v>
      </c>
      <c r="R450" s="67">
        <f t="shared" si="233"/>
        <v>0</v>
      </c>
    </row>
    <row r="451" spans="1:18" ht="110.25">
      <c r="A451" s="30" t="s">
        <v>104</v>
      </c>
      <c r="B451" s="31">
        <v>903</v>
      </c>
      <c r="C451" s="32">
        <v>7</v>
      </c>
      <c r="D451" s="32">
        <v>4</v>
      </c>
      <c r="E451" s="23" t="s">
        <v>105</v>
      </c>
      <c r="F451" s="29" t="s">
        <v>94</v>
      </c>
      <c r="G451" s="24">
        <v>0</v>
      </c>
      <c r="H451" s="24">
        <v>312000</v>
      </c>
      <c r="I451" s="25">
        <v>312000</v>
      </c>
      <c r="J451" s="26">
        <f t="shared" si="243"/>
        <v>100</v>
      </c>
      <c r="K451" s="2">
        <f t="shared" ref="K451:M451" si="263">SUM(K452:K453)</f>
        <v>0</v>
      </c>
      <c r="L451" s="2">
        <f t="shared" si="263"/>
        <v>312</v>
      </c>
      <c r="M451" s="2">
        <f t="shared" si="263"/>
        <v>312</v>
      </c>
      <c r="N451" s="2">
        <f>SUM(N452:N453)</f>
        <v>312</v>
      </c>
      <c r="O451" s="27">
        <f t="shared" si="245"/>
        <v>100</v>
      </c>
      <c r="P451" s="34">
        <v>312</v>
      </c>
      <c r="Q451" s="34">
        <f t="shared" si="235"/>
        <v>0</v>
      </c>
      <c r="R451" s="67">
        <f t="shared" si="233"/>
        <v>0</v>
      </c>
    </row>
    <row r="452" spans="1:18">
      <c r="A452" s="30" t="s">
        <v>106</v>
      </c>
      <c r="B452" s="31">
        <v>903</v>
      </c>
      <c r="C452" s="32">
        <v>7</v>
      </c>
      <c r="D452" s="32">
        <v>4</v>
      </c>
      <c r="E452" s="23" t="s">
        <v>105</v>
      </c>
      <c r="F452" s="29" t="s">
        <v>107</v>
      </c>
      <c r="G452" s="24">
        <v>0</v>
      </c>
      <c r="H452" s="24">
        <v>304000</v>
      </c>
      <c r="I452" s="25">
        <v>304000</v>
      </c>
      <c r="J452" s="26">
        <f t="shared" si="243"/>
        <v>100</v>
      </c>
      <c r="K452" s="28">
        <f t="shared" si="242"/>
        <v>0</v>
      </c>
      <c r="L452" s="28">
        <v>304</v>
      </c>
      <c r="M452" s="2">
        <f>H452/1000</f>
        <v>304</v>
      </c>
      <c r="N452" s="2">
        <f>I452/1000</f>
        <v>304</v>
      </c>
      <c r="O452" s="27">
        <f t="shared" si="245"/>
        <v>100</v>
      </c>
      <c r="P452" s="34">
        <v>304</v>
      </c>
      <c r="Q452" s="34">
        <f t="shared" si="235"/>
        <v>0</v>
      </c>
      <c r="R452" s="67">
        <f t="shared" si="233"/>
        <v>0</v>
      </c>
    </row>
    <row r="453" spans="1:18">
      <c r="A453" s="30" t="s">
        <v>175</v>
      </c>
      <c r="B453" s="31">
        <v>903</v>
      </c>
      <c r="C453" s="32">
        <v>7</v>
      </c>
      <c r="D453" s="32">
        <v>4</v>
      </c>
      <c r="E453" s="23" t="s">
        <v>105</v>
      </c>
      <c r="F453" s="29" t="s">
        <v>176</v>
      </c>
      <c r="G453" s="24">
        <v>0</v>
      </c>
      <c r="H453" s="24">
        <v>8000</v>
      </c>
      <c r="I453" s="25">
        <v>8000</v>
      </c>
      <c r="J453" s="26">
        <f t="shared" si="243"/>
        <v>100</v>
      </c>
      <c r="K453" s="28">
        <f t="shared" si="242"/>
        <v>0</v>
      </c>
      <c r="L453" s="28">
        <v>8</v>
      </c>
      <c r="M453" s="2">
        <f>H453/1000</f>
        <v>8</v>
      </c>
      <c r="N453" s="2">
        <f>I453/1000</f>
        <v>8</v>
      </c>
      <c r="O453" s="27">
        <f t="shared" si="245"/>
        <v>100</v>
      </c>
      <c r="P453" s="34">
        <v>8</v>
      </c>
      <c r="Q453" s="34">
        <f t="shared" si="235"/>
        <v>0</v>
      </c>
      <c r="R453" s="67">
        <f t="shared" si="233"/>
        <v>0</v>
      </c>
    </row>
    <row r="454" spans="1:18" ht="63">
      <c r="A454" s="30" t="s">
        <v>427</v>
      </c>
      <c r="B454" s="31">
        <v>903</v>
      </c>
      <c r="C454" s="32">
        <v>7</v>
      </c>
      <c r="D454" s="32">
        <v>4</v>
      </c>
      <c r="E454" s="23" t="s">
        <v>428</v>
      </c>
      <c r="F454" s="29"/>
      <c r="G454" s="24">
        <v>3000000</v>
      </c>
      <c r="H454" s="24">
        <v>3000000</v>
      </c>
      <c r="I454" s="25">
        <v>3000000</v>
      </c>
      <c r="J454" s="26">
        <f t="shared" si="243"/>
        <v>100</v>
      </c>
      <c r="K454" s="2">
        <f t="shared" ref="K454:M454" si="264">K455</f>
        <v>3000</v>
      </c>
      <c r="L454" s="2">
        <f t="shared" si="264"/>
        <v>3000</v>
      </c>
      <c r="M454" s="2">
        <f t="shared" si="264"/>
        <v>3000</v>
      </c>
      <c r="N454" s="2">
        <f>N455</f>
        <v>3000</v>
      </c>
      <c r="O454" s="27">
        <f t="shared" si="245"/>
        <v>100</v>
      </c>
      <c r="P454" s="34">
        <v>3000</v>
      </c>
      <c r="Q454" s="34">
        <f t="shared" si="235"/>
        <v>0</v>
      </c>
      <c r="R454" s="67">
        <f t="shared" si="233"/>
        <v>0</v>
      </c>
    </row>
    <row r="455" spans="1:18" ht="31.5">
      <c r="A455" s="30" t="s">
        <v>429</v>
      </c>
      <c r="B455" s="31">
        <v>903</v>
      </c>
      <c r="C455" s="32">
        <v>7</v>
      </c>
      <c r="D455" s="32">
        <v>4</v>
      </c>
      <c r="E455" s="23" t="s">
        <v>428</v>
      </c>
      <c r="F455" s="29" t="s">
        <v>430</v>
      </c>
      <c r="G455" s="24">
        <v>3000000</v>
      </c>
      <c r="H455" s="24">
        <v>3000000</v>
      </c>
      <c r="I455" s="25">
        <v>3000000</v>
      </c>
      <c r="J455" s="26">
        <f t="shared" si="243"/>
        <v>100</v>
      </c>
      <c r="K455" s="28">
        <f t="shared" si="242"/>
        <v>3000</v>
      </c>
      <c r="L455" s="28">
        <v>3000</v>
      </c>
      <c r="M455" s="2">
        <f>H455/1000</f>
        <v>3000</v>
      </c>
      <c r="N455" s="2">
        <f>I455/1000</f>
        <v>3000</v>
      </c>
      <c r="O455" s="27">
        <f t="shared" si="245"/>
        <v>100</v>
      </c>
      <c r="P455" s="34">
        <v>3000</v>
      </c>
      <c r="Q455" s="34">
        <f t="shared" si="235"/>
        <v>0</v>
      </c>
      <c r="R455" s="67">
        <f t="shared" si="233"/>
        <v>0</v>
      </c>
    </row>
    <row r="456" spans="1:18" ht="47.25">
      <c r="A456" s="30" t="s">
        <v>253</v>
      </c>
      <c r="B456" s="31">
        <v>903</v>
      </c>
      <c r="C456" s="32">
        <v>7</v>
      </c>
      <c r="D456" s="32">
        <v>4</v>
      </c>
      <c r="E456" s="23" t="s">
        <v>254</v>
      </c>
      <c r="F456" s="29"/>
      <c r="G456" s="24">
        <v>0</v>
      </c>
      <c r="H456" s="24">
        <v>1500000</v>
      </c>
      <c r="I456" s="25">
        <v>1500000</v>
      </c>
      <c r="J456" s="26">
        <f t="shared" si="243"/>
        <v>100</v>
      </c>
      <c r="K456" s="2">
        <f t="shared" ref="K456:M456" si="265">K457</f>
        <v>0</v>
      </c>
      <c r="L456" s="2">
        <f t="shared" si="265"/>
        <v>0</v>
      </c>
      <c r="M456" s="2">
        <f t="shared" si="265"/>
        <v>1500</v>
      </c>
      <c r="N456" s="2">
        <f>N457</f>
        <v>1500</v>
      </c>
      <c r="O456" s="27">
        <f t="shared" si="245"/>
        <v>100</v>
      </c>
      <c r="P456" s="34">
        <v>1500</v>
      </c>
      <c r="Q456" s="34">
        <f t="shared" si="235"/>
        <v>0</v>
      </c>
      <c r="R456" s="67">
        <f t="shared" si="233"/>
        <v>0</v>
      </c>
    </row>
    <row r="457" spans="1:18">
      <c r="A457" s="30" t="s">
        <v>106</v>
      </c>
      <c r="B457" s="31">
        <v>903</v>
      </c>
      <c r="C457" s="32">
        <v>7</v>
      </c>
      <c r="D457" s="32">
        <v>4</v>
      </c>
      <c r="E457" s="23" t="s">
        <v>254</v>
      </c>
      <c r="F457" s="29" t="s">
        <v>107</v>
      </c>
      <c r="G457" s="24">
        <v>0</v>
      </c>
      <c r="H457" s="24">
        <v>1500000</v>
      </c>
      <c r="I457" s="25">
        <v>1500000</v>
      </c>
      <c r="J457" s="26">
        <f t="shared" si="243"/>
        <v>100</v>
      </c>
      <c r="K457" s="28">
        <f t="shared" si="242"/>
        <v>0</v>
      </c>
      <c r="L457" s="28">
        <v>0</v>
      </c>
      <c r="M457" s="2">
        <f>H457/1000</f>
        <v>1500</v>
      </c>
      <c r="N457" s="2">
        <f>I457/1000</f>
        <v>1500</v>
      </c>
      <c r="O457" s="27">
        <f t="shared" si="245"/>
        <v>100</v>
      </c>
      <c r="P457" s="34">
        <v>1500</v>
      </c>
      <c r="Q457" s="34">
        <f t="shared" si="235"/>
        <v>0</v>
      </c>
      <c r="R457" s="67">
        <f t="shared" si="233"/>
        <v>0</v>
      </c>
    </row>
    <row r="458" spans="1:18" ht="63">
      <c r="A458" s="30" t="s">
        <v>157</v>
      </c>
      <c r="B458" s="31">
        <v>903</v>
      </c>
      <c r="C458" s="32">
        <v>7</v>
      </c>
      <c r="D458" s="32">
        <v>4</v>
      </c>
      <c r="E458" s="23" t="s">
        <v>158</v>
      </c>
      <c r="F458" s="29" t="s">
        <v>94</v>
      </c>
      <c r="G458" s="24">
        <v>0</v>
      </c>
      <c r="H458" s="24">
        <v>2807000</v>
      </c>
      <c r="I458" s="25">
        <v>2807000</v>
      </c>
      <c r="J458" s="26">
        <f t="shared" si="243"/>
        <v>100</v>
      </c>
      <c r="K458" s="2">
        <f t="shared" ref="K458:M458" si="266">K459</f>
        <v>0</v>
      </c>
      <c r="L458" s="2">
        <f t="shared" si="266"/>
        <v>2807</v>
      </c>
      <c r="M458" s="2">
        <f t="shared" si="266"/>
        <v>2807</v>
      </c>
      <c r="N458" s="2">
        <f>N459</f>
        <v>2807</v>
      </c>
      <c r="O458" s="27">
        <f t="shared" si="245"/>
        <v>100</v>
      </c>
      <c r="P458" s="34">
        <v>2807</v>
      </c>
      <c r="Q458" s="34">
        <f t="shared" si="235"/>
        <v>0</v>
      </c>
      <c r="R458" s="67">
        <f t="shared" si="233"/>
        <v>0</v>
      </c>
    </row>
    <row r="459" spans="1:18">
      <c r="A459" s="30" t="s">
        <v>106</v>
      </c>
      <c r="B459" s="31">
        <v>903</v>
      </c>
      <c r="C459" s="32">
        <v>7</v>
      </c>
      <c r="D459" s="32">
        <v>4</v>
      </c>
      <c r="E459" s="23" t="s">
        <v>158</v>
      </c>
      <c r="F459" s="29" t="s">
        <v>107</v>
      </c>
      <c r="G459" s="24">
        <v>0</v>
      </c>
      <c r="H459" s="24">
        <v>2807000</v>
      </c>
      <c r="I459" s="25">
        <v>2807000</v>
      </c>
      <c r="J459" s="26">
        <f t="shared" si="243"/>
        <v>100</v>
      </c>
      <c r="K459" s="28">
        <f t="shared" si="242"/>
        <v>0</v>
      </c>
      <c r="L459" s="28">
        <v>2807</v>
      </c>
      <c r="M459" s="2">
        <f>H459/1000</f>
        <v>2807</v>
      </c>
      <c r="N459" s="2">
        <f>I459/1000</f>
        <v>2807</v>
      </c>
      <c r="O459" s="27">
        <f t="shared" si="245"/>
        <v>100</v>
      </c>
      <c r="P459" s="34">
        <v>2807</v>
      </c>
      <c r="Q459" s="34">
        <f t="shared" si="235"/>
        <v>0</v>
      </c>
      <c r="R459" s="67">
        <f t="shared" si="233"/>
        <v>0</v>
      </c>
    </row>
    <row r="460" spans="1:18" ht="47.25">
      <c r="A460" s="30" t="s">
        <v>159</v>
      </c>
      <c r="B460" s="31">
        <v>903</v>
      </c>
      <c r="C460" s="32">
        <v>7</v>
      </c>
      <c r="D460" s="32">
        <v>4</v>
      </c>
      <c r="E460" s="23" t="s">
        <v>160</v>
      </c>
      <c r="F460" s="29" t="s">
        <v>94</v>
      </c>
      <c r="G460" s="24">
        <v>0</v>
      </c>
      <c r="H460" s="24">
        <v>530600</v>
      </c>
      <c r="I460" s="25">
        <v>530600</v>
      </c>
      <c r="J460" s="26">
        <f t="shared" si="243"/>
        <v>100</v>
      </c>
      <c r="K460" s="2">
        <f t="shared" ref="K460:M460" si="267">K461</f>
        <v>0</v>
      </c>
      <c r="L460" s="2">
        <f t="shared" si="267"/>
        <v>530.6</v>
      </c>
      <c r="M460" s="2">
        <f t="shared" si="267"/>
        <v>530.6</v>
      </c>
      <c r="N460" s="2">
        <f>N461</f>
        <v>530.6</v>
      </c>
      <c r="O460" s="27">
        <f t="shared" si="245"/>
        <v>100</v>
      </c>
      <c r="P460" s="34">
        <v>530.6</v>
      </c>
      <c r="Q460" s="34">
        <f t="shared" si="235"/>
        <v>0</v>
      </c>
      <c r="R460" s="67">
        <f t="shared" ref="R460:R523" si="268">G460/1000-K460</f>
        <v>0</v>
      </c>
    </row>
    <row r="461" spans="1:18">
      <c r="A461" s="30" t="s">
        <v>106</v>
      </c>
      <c r="B461" s="31">
        <v>903</v>
      </c>
      <c r="C461" s="32">
        <v>7</v>
      </c>
      <c r="D461" s="32">
        <v>4</v>
      </c>
      <c r="E461" s="23" t="s">
        <v>160</v>
      </c>
      <c r="F461" s="29" t="s">
        <v>107</v>
      </c>
      <c r="G461" s="24">
        <v>0</v>
      </c>
      <c r="H461" s="24">
        <v>530600</v>
      </c>
      <c r="I461" s="25">
        <v>530600</v>
      </c>
      <c r="J461" s="26">
        <f t="shared" si="243"/>
        <v>100</v>
      </c>
      <c r="K461" s="28">
        <f t="shared" si="242"/>
        <v>0</v>
      </c>
      <c r="L461" s="28">
        <v>530.6</v>
      </c>
      <c r="M461" s="2">
        <f>H461/1000</f>
        <v>530.6</v>
      </c>
      <c r="N461" s="2">
        <f>I461/1000</f>
        <v>530.6</v>
      </c>
      <c r="O461" s="27">
        <f t="shared" si="245"/>
        <v>100</v>
      </c>
      <c r="P461" s="34">
        <v>530.6</v>
      </c>
      <c r="Q461" s="34">
        <f t="shared" si="235"/>
        <v>0</v>
      </c>
      <c r="R461" s="67">
        <f t="shared" si="268"/>
        <v>0</v>
      </c>
    </row>
    <row r="462" spans="1:18" ht="31.5">
      <c r="A462" s="30" t="s">
        <v>58</v>
      </c>
      <c r="B462" s="31">
        <v>903</v>
      </c>
      <c r="C462" s="32">
        <v>7</v>
      </c>
      <c r="D462" s="32">
        <v>5</v>
      </c>
      <c r="E462" s="23" t="s">
        <v>94</v>
      </c>
      <c r="F462" s="29" t="s">
        <v>94</v>
      </c>
      <c r="G462" s="24">
        <v>17448800</v>
      </c>
      <c r="H462" s="24">
        <v>17148515</v>
      </c>
      <c r="I462" s="25">
        <v>17144090</v>
      </c>
      <c r="J462" s="26">
        <f t="shared" si="243"/>
        <v>100</v>
      </c>
      <c r="K462" s="2">
        <f t="shared" ref="K462:M462" si="269">K463+K464+K465+K468</f>
        <v>17448.8</v>
      </c>
      <c r="L462" s="2">
        <f t="shared" si="269"/>
        <v>17148.5</v>
      </c>
      <c r="M462" s="2">
        <f t="shared" si="269"/>
        <v>17148.5</v>
      </c>
      <c r="N462" s="2">
        <f>N463+N464+N465+N468</f>
        <v>17144.099999999999</v>
      </c>
      <c r="O462" s="27">
        <f t="shared" si="245"/>
        <v>100</v>
      </c>
      <c r="P462" s="34">
        <v>17144.099999999999</v>
      </c>
      <c r="Q462" s="34">
        <f t="shared" ref="Q462:Q525" si="270">N462-P462</f>
        <v>0</v>
      </c>
      <c r="R462" s="67">
        <f t="shared" si="268"/>
        <v>0</v>
      </c>
    </row>
    <row r="463" spans="1:18" ht="31.5">
      <c r="A463" s="30" t="s">
        <v>189</v>
      </c>
      <c r="B463" s="31">
        <v>903</v>
      </c>
      <c r="C463" s="32">
        <v>7</v>
      </c>
      <c r="D463" s="32">
        <v>5</v>
      </c>
      <c r="E463" s="23" t="s">
        <v>431</v>
      </c>
      <c r="F463" s="29" t="s">
        <v>190</v>
      </c>
      <c r="G463" s="24">
        <v>150000</v>
      </c>
      <c r="H463" s="24">
        <v>0</v>
      </c>
      <c r="I463" s="25">
        <v>0</v>
      </c>
      <c r="J463" s="26"/>
      <c r="K463" s="28">
        <f t="shared" si="242"/>
        <v>150</v>
      </c>
      <c r="L463" s="28">
        <f t="shared" si="242"/>
        <v>0</v>
      </c>
      <c r="M463" s="2">
        <f>H463/1000</f>
        <v>0</v>
      </c>
      <c r="N463" s="2">
        <f>I463/1000</f>
        <v>0</v>
      </c>
      <c r="O463" s="27"/>
      <c r="P463" s="34">
        <v>0</v>
      </c>
      <c r="Q463" s="34">
        <f t="shared" si="270"/>
        <v>0</v>
      </c>
      <c r="R463" s="67">
        <f t="shared" si="268"/>
        <v>0</v>
      </c>
    </row>
    <row r="464" spans="1:18" ht="31.5">
      <c r="A464" s="30" t="s">
        <v>114</v>
      </c>
      <c r="B464" s="31">
        <v>903</v>
      </c>
      <c r="C464" s="32">
        <v>7</v>
      </c>
      <c r="D464" s="32">
        <v>5</v>
      </c>
      <c r="E464" s="23" t="s">
        <v>431</v>
      </c>
      <c r="F464" s="29" t="s">
        <v>115</v>
      </c>
      <c r="G464" s="24">
        <v>50000</v>
      </c>
      <c r="H464" s="24">
        <v>0</v>
      </c>
      <c r="I464" s="25">
        <v>0</v>
      </c>
      <c r="J464" s="26"/>
      <c r="K464" s="28">
        <f t="shared" si="242"/>
        <v>50</v>
      </c>
      <c r="L464" s="28">
        <f t="shared" si="242"/>
        <v>0</v>
      </c>
      <c r="M464" s="2">
        <f>H464/1000</f>
        <v>0</v>
      </c>
      <c r="N464" s="2">
        <f>I464/1000</f>
        <v>0</v>
      </c>
      <c r="O464" s="27"/>
      <c r="P464" s="34">
        <v>0</v>
      </c>
      <c r="Q464" s="34">
        <f t="shared" si="270"/>
        <v>0</v>
      </c>
      <c r="R464" s="67">
        <f t="shared" si="268"/>
        <v>0</v>
      </c>
    </row>
    <row r="465" spans="1:18" ht="78.75">
      <c r="A465" s="30" t="s">
        <v>432</v>
      </c>
      <c r="B465" s="31">
        <v>903</v>
      </c>
      <c r="C465" s="32">
        <v>7</v>
      </c>
      <c r="D465" s="32">
        <v>5</v>
      </c>
      <c r="E465" s="23" t="s">
        <v>433</v>
      </c>
      <c r="F465" s="29" t="s">
        <v>94</v>
      </c>
      <c r="G465" s="24">
        <v>12646000</v>
      </c>
      <c r="H465" s="24">
        <v>12591170</v>
      </c>
      <c r="I465" s="25">
        <v>12591170</v>
      </c>
      <c r="J465" s="26">
        <f t="shared" si="243"/>
        <v>100</v>
      </c>
      <c r="K465" s="2">
        <f t="shared" ref="K465:M465" si="271">SUM(K466:K467)</f>
        <v>12646</v>
      </c>
      <c r="L465" s="2">
        <f t="shared" ref="L465" si="272">SUM(L466:L467)</f>
        <v>12591.2</v>
      </c>
      <c r="M465" s="2">
        <f t="shared" si="271"/>
        <v>12591.2</v>
      </c>
      <c r="N465" s="2">
        <f>SUM(N466:N467)</f>
        <v>12591.2</v>
      </c>
      <c r="O465" s="27">
        <f t="shared" si="245"/>
        <v>100</v>
      </c>
      <c r="P465" s="34">
        <v>12591.2</v>
      </c>
      <c r="Q465" s="34">
        <f t="shared" si="270"/>
        <v>0</v>
      </c>
      <c r="R465" s="67">
        <f t="shared" si="268"/>
        <v>0</v>
      </c>
    </row>
    <row r="466" spans="1:18" ht="47.25">
      <c r="A466" s="30" t="s">
        <v>110</v>
      </c>
      <c r="B466" s="31">
        <v>903</v>
      </c>
      <c r="C466" s="32">
        <v>7</v>
      </c>
      <c r="D466" s="32">
        <v>5</v>
      </c>
      <c r="E466" s="23" t="s">
        <v>433</v>
      </c>
      <c r="F466" s="29" t="s">
        <v>111</v>
      </c>
      <c r="G466" s="24">
        <v>12478600</v>
      </c>
      <c r="H466" s="24">
        <v>12432080</v>
      </c>
      <c r="I466" s="25">
        <v>12432080</v>
      </c>
      <c r="J466" s="26">
        <f t="shared" si="243"/>
        <v>100</v>
      </c>
      <c r="K466" s="28">
        <f t="shared" si="242"/>
        <v>12478.6</v>
      </c>
      <c r="L466" s="28">
        <v>12432.1</v>
      </c>
      <c r="M466" s="2">
        <f>H466/1000</f>
        <v>12432.1</v>
      </c>
      <c r="N466" s="2">
        <f>I466/1000</f>
        <v>12432.1</v>
      </c>
      <c r="O466" s="27">
        <f t="shared" si="245"/>
        <v>100</v>
      </c>
      <c r="P466" s="34">
        <v>12432.1</v>
      </c>
      <c r="Q466" s="34">
        <f t="shared" si="270"/>
        <v>0</v>
      </c>
      <c r="R466" s="67">
        <f t="shared" si="268"/>
        <v>0</v>
      </c>
    </row>
    <row r="467" spans="1:18">
      <c r="A467" s="30" t="s">
        <v>106</v>
      </c>
      <c r="B467" s="31">
        <v>903</v>
      </c>
      <c r="C467" s="32">
        <v>7</v>
      </c>
      <c r="D467" s="32">
        <v>5</v>
      </c>
      <c r="E467" s="23" t="s">
        <v>433</v>
      </c>
      <c r="F467" s="29" t="s">
        <v>107</v>
      </c>
      <c r="G467" s="24">
        <v>167400</v>
      </c>
      <c r="H467" s="24">
        <v>159090</v>
      </c>
      <c r="I467" s="25">
        <v>159090</v>
      </c>
      <c r="J467" s="26">
        <f t="shared" si="243"/>
        <v>100</v>
      </c>
      <c r="K467" s="28">
        <f t="shared" si="242"/>
        <v>167.4</v>
      </c>
      <c r="L467" s="28">
        <v>159.1</v>
      </c>
      <c r="M467" s="2">
        <f>H467/1000</f>
        <v>159.1</v>
      </c>
      <c r="N467" s="2">
        <f>I467/1000</f>
        <v>159.1</v>
      </c>
      <c r="O467" s="27">
        <f t="shared" si="245"/>
        <v>100</v>
      </c>
      <c r="P467" s="34">
        <v>159.1</v>
      </c>
      <c r="Q467" s="34">
        <f t="shared" si="270"/>
        <v>0</v>
      </c>
      <c r="R467" s="67">
        <f t="shared" si="268"/>
        <v>0</v>
      </c>
    </row>
    <row r="468" spans="1:18" ht="63">
      <c r="A468" s="30" t="s">
        <v>434</v>
      </c>
      <c r="B468" s="31">
        <v>903</v>
      </c>
      <c r="C468" s="32">
        <v>7</v>
      </c>
      <c r="D468" s="32">
        <v>5</v>
      </c>
      <c r="E468" s="23" t="s">
        <v>435</v>
      </c>
      <c r="F468" s="29" t="s">
        <v>94</v>
      </c>
      <c r="G468" s="24">
        <v>4602800</v>
      </c>
      <c r="H468" s="24">
        <v>4557345</v>
      </c>
      <c r="I468" s="25">
        <v>4552920</v>
      </c>
      <c r="J468" s="26">
        <f t="shared" si="243"/>
        <v>99.9</v>
      </c>
      <c r="K468" s="2">
        <f t="shared" ref="K468:M468" si="273">SUM(K469:K470)</f>
        <v>4602.8</v>
      </c>
      <c r="L468" s="2">
        <f t="shared" si="273"/>
        <v>4557.3</v>
      </c>
      <c r="M468" s="2">
        <f t="shared" si="273"/>
        <v>4557.3</v>
      </c>
      <c r="N468" s="2">
        <f>SUM(N469:N470)</f>
        <v>4552.8999999999996</v>
      </c>
      <c r="O468" s="27">
        <f t="shared" si="245"/>
        <v>99.9</v>
      </c>
      <c r="P468" s="34">
        <v>4552.8999999999996</v>
      </c>
      <c r="Q468" s="34">
        <f t="shared" si="270"/>
        <v>0</v>
      </c>
      <c r="R468" s="67">
        <f t="shared" si="268"/>
        <v>0</v>
      </c>
    </row>
    <row r="469" spans="1:18" ht="47.25">
      <c r="A469" s="30" t="s">
        <v>110</v>
      </c>
      <c r="B469" s="31">
        <v>903</v>
      </c>
      <c r="C469" s="32">
        <v>7</v>
      </c>
      <c r="D469" s="32">
        <v>5</v>
      </c>
      <c r="E469" s="23" t="s">
        <v>435</v>
      </c>
      <c r="F469" s="29" t="s">
        <v>111</v>
      </c>
      <c r="G469" s="24">
        <v>4598100</v>
      </c>
      <c r="H469" s="24">
        <v>4552645</v>
      </c>
      <c r="I469" s="25">
        <v>4552645</v>
      </c>
      <c r="J469" s="26">
        <f t="shared" si="243"/>
        <v>100</v>
      </c>
      <c r="K469" s="28">
        <f t="shared" si="242"/>
        <v>4598.1000000000004</v>
      </c>
      <c r="L469" s="28">
        <v>4552.6000000000004</v>
      </c>
      <c r="M469" s="2">
        <f>H469/1000</f>
        <v>4552.6000000000004</v>
      </c>
      <c r="N469" s="2">
        <f>I469/1000</f>
        <v>4552.6000000000004</v>
      </c>
      <c r="O469" s="27">
        <f t="shared" si="245"/>
        <v>100</v>
      </c>
      <c r="P469" s="34">
        <v>4552.6000000000004</v>
      </c>
      <c r="Q469" s="34">
        <f t="shared" si="270"/>
        <v>0</v>
      </c>
      <c r="R469" s="67">
        <f t="shared" si="268"/>
        <v>0</v>
      </c>
    </row>
    <row r="470" spans="1:18">
      <c r="A470" s="30" t="s">
        <v>106</v>
      </c>
      <c r="B470" s="31">
        <v>903</v>
      </c>
      <c r="C470" s="32">
        <v>7</v>
      </c>
      <c r="D470" s="32">
        <v>5</v>
      </c>
      <c r="E470" s="23" t="s">
        <v>435</v>
      </c>
      <c r="F470" s="29" t="s">
        <v>107</v>
      </c>
      <c r="G470" s="24">
        <v>4700</v>
      </c>
      <c r="H470" s="24">
        <v>4700</v>
      </c>
      <c r="I470" s="25">
        <v>275</v>
      </c>
      <c r="J470" s="26">
        <f t="shared" si="243"/>
        <v>5.9</v>
      </c>
      <c r="K470" s="28">
        <f t="shared" si="242"/>
        <v>4.7</v>
      </c>
      <c r="L470" s="28">
        <v>4.7</v>
      </c>
      <c r="M470" s="2">
        <f>H470/1000</f>
        <v>4.7</v>
      </c>
      <c r="N470" s="2">
        <f>I470/1000</f>
        <v>0.3</v>
      </c>
      <c r="O470" s="27">
        <f t="shared" si="245"/>
        <v>6.4</v>
      </c>
      <c r="P470" s="34">
        <v>0.3</v>
      </c>
      <c r="Q470" s="34">
        <f t="shared" si="270"/>
        <v>0</v>
      </c>
      <c r="R470" s="67">
        <f t="shared" si="268"/>
        <v>0</v>
      </c>
    </row>
    <row r="471" spans="1:18">
      <c r="A471" s="30" t="s">
        <v>59</v>
      </c>
      <c r="B471" s="31">
        <v>903</v>
      </c>
      <c r="C471" s="32">
        <v>7</v>
      </c>
      <c r="D471" s="32">
        <v>7</v>
      </c>
      <c r="E471" s="23" t="s">
        <v>94</v>
      </c>
      <c r="F471" s="29" t="s">
        <v>94</v>
      </c>
      <c r="G471" s="24">
        <v>9123300</v>
      </c>
      <c r="H471" s="24">
        <v>10203121.449999999</v>
      </c>
      <c r="I471" s="25">
        <v>10184272.32</v>
      </c>
      <c r="J471" s="26">
        <f t="shared" si="243"/>
        <v>99.8</v>
      </c>
      <c r="K471" s="2">
        <f t="shared" ref="K471:M471" si="274">K472+K475+K480+K483</f>
        <v>9123.2999999999993</v>
      </c>
      <c r="L471" s="2">
        <f t="shared" si="274"/>
        <v>10203.200000000001</v>
      </c>
      <c r="M471" s="2">
        <f t="shared" si="274"/>
        <v>10203.200000000001</v>
      </c>
      <c r="N471" s="2">
        <f>N472+N475+N480+N483</f>
        <v>10184.299999999999</v>
      </c>
      <c r="O471" s="27">
        <f t="shared" si="245"/>
        <v>99.8</v>
      </c>
      <c r="P471" s="34">
        <v>10184.299999999999</v>
      </c>
      <c r="Q471" s="34">
        <f t="shared" si="270"/>
        <v>0</v>
      </c>
      <c r="R471" s="67">
        <f t="shared" si="268"/>
        <v>0</v>
      </c>
    </row>
    <row r="472" spans="1:18" ht="63">
      <c r="A472" s="30" t="s">
        <v>415</v>
      </c>
      <c r="B472" s="31">
        <v>903</v>
      </c>
      <c r="C472" s="32">
        <v>7</v>
      </c>
      <c r="D472" s="32">
        <v>7</v>
      </c>
      <c r="E472" s="23" t="s">
        <v>416</v>
      </c>
      <c r="F472" s="29" t="s">
        <v>94</v>
      </c>
      <c r="G472" s="24">
        <v>742700</v>
      </c>
      <c r="H472" s="24">
        <v>740070</v>
      </c>
      <c r="I472" s="25">
        <v>740070</v>
      </c>
      <c r="J472" s="26">
        <f t="shared" si="243"/>
        <v>100</v>
      </c>
      <c r="K472" s="2">
        <f t="shared" ref="K472:M472" si="275">SUM(K473:K474)</f>
        <v>742.7</v>
      </c>
      <c r="L472" s="2">
        <f t="shared" ref="L472" si="276">SUM(L473:L474)</f>
        <v>740.1</v>
      </c>
      <c r="M472" s="2">
        <f t="shared" si="275"/>
        <v>740.1</v>
      </c>
      <c r="N472" s="2">
        <f>SUM(N473:N474)</f>
        <v>740.1</v>
      </c>
      <c r="O472" s="27">
        <f t="shared" si="245"/>
        <v>100</v>
      </c>
      <c r="P472" s="34">
        <v>740.1</v>
      </c>
      <c r="Q472" s="34">
        <f t="shared" si="270"/>
        <v>0</v>
      </c>
      <c r="R472" s="67">
        <f t="shared" si="268"/>
        <v>0</v>
      </c>
    </row>
    <row r="473" spans="1:18" ht="47.25">
      <c r="A473" s="30" t="s">
        <v>211</v>
      </c>
      <c r="B473" s="31">
        <v>903</v>
      </c>
      <c r="C473" s="32">
        <v>7</v>
      </c>
      <c r="D473" s="32">
        <v>7</v>
      </c>
      <c r="E473" s="23" t="s">
        <v>416</v>
      </c>
      <c r="F473" s="29" t="s">
        <v>212</v>
      </c>
      <c r="G473" s="24">
        <v>742000</v>
      </c>
      <c r="H473" s="24">
        <v>739370</v>
      </c>
      <c r="I473" s="25">
        <v>739370</v>
      </c>
      <c r="J473" s="26">
        <f t="shared" si="243"/>
        <v>100</v>
      </c>
      <c r="K473" s="28">
        <f t="shared" si="242"/>
        <v>742</v>
      </c>
      <c r="L473" s="28">
        <v>739.4</v>
      </c>
      <c r="M473" s="2">
        <f>H473/1000</f>
        <v>739.4</v>
      </c>
      <c r="N473" s="2">
        <f>I473/1000</f>
        <v>739.4</v>
      </c>
      <c r="O473" s="27">
        <f t="shared" si="245"/>
        <v>100</v>
      </c>
      <c r="P473" s="34">
        <v>739.4</v>
      </c>
      <c r="Q473" s="34">
        <f t="shared" si="270"/>
        <v>0</v>
      </c>
      <c r="R473" s="67">
        <f t="shared" si="268"/>
        <v>0</v>
      </c>
    </row>
    <row r="474" spans="1:18">
      <c r="A474" s="30" t="s">
        <v>175</v>
      </c>
      <c r="B474" s="31">
        <v>903</v>
      </c>
      <c r="C474" s="32">
        <v>7</v>
      </c>
      <c r="D474" s="32">
        <v>7</v>
      </c>
      <c r="E474" s="23" t="s">
        <v>416</v>
      </c>
      <c r="F474" s="29" t="s">
        <v>176</v>
      </c>
      <c r="G474" s="24">
        <v>700</v>
      </c>
      <c r="H474" s="24">
        <v>700</v>
      </c>
      <c r="I474" s="25">
        <v>700</v>
      </c>
      <c r="J474" s="26">
        <f t="shared" si="243"/>
        <v>100</v>
      </c>
      <c r="K474" s="28">
        <f t="shared" si="242"/>
        <v>0.7</v>
      </c>
      <c r="L474" s="28">
        <v>0.7</v>
      </c>
      <c r="M474" s="2">
        <f>H474/1000</f>
        <v>0.7</v>
      </c>
      <c r="N474" s="2">
        <f>I474/1000</f>
        <v>0.7</v>
      </c>
      <c r="O474" s="27">
        <f t="shared" si="245"/>
        <v>100</v>
      </c>
      <c r="P474" s="34">
        <v>0.7</v>
      </c>
      <c r="Q474" s="34">
        <f t="shared" si="270"/>
        <v>0</v>
      </c>
      <c r="R474" s="67">
        <f t="shared" si="268"/>
        <v>0</v>
      </c>
    </row>
    <row r="475" spans="1:18" ht="47.25">
      <c r="A475" s="30" t="s">
        <v>436</v>
      </c>
      <c r="B475" s="31">
        <v>903</v>
      </c>
      <c r="C475" s="32">
        <v>7</v>
      </c>
      <c r="D475" s="32">
        <v>7</v>
      </c>
      <c r="E475" s="23" t="s">
        <v>437</v>
      </c>
      <c r="F475" s="29" t="s">
        <v>94</v>
      </c>
      <c r="G475" s="24">
        <v>3300000</v>
      </c>
      <c r="H475" s="24">
        <v>4425576.45</v>
      </c>
      <c r="I475" s="25">
        <v>4406727.32</v>
      </c>
      <c r="J475" s="26">
        <f t="shared" si="243"/>
        <v>99.6</v>
      </c>
      <c r="K475" s="2">
        <f t="shared" ref="K475:M475" si="277">SUM(K476:K479)</f>
        <v>3300</v>
      </c>
      <c r="L475" s="2">
        <f t="shared" si="277"/>
        <v>4425.6000000000004</v>
      </c>
      <c r="M475" s="2">
        <f t="shared" si="277"/>
        <v>4425.6000000000004</v>
      </c>
      <c r="N475" s="2">
        <f>SUM(N476:N479)</f>
        <v>4406.7</v>
      </c>
      <c r="O475" s="27">
        <f t="shared" si="245"/>
        <v>99.6</v>
      </c>
      <c r="P475" s="34">
        <v>4406.7</v>
      </c>
      <c r="Q475" s="34">
        <f t="shared" si="270"/>
        <v>0</v>
      </c>
      <c r="R475" s="67">
        <f t="shared" si="268"/>
        <v>0</v>
      </c>
    </row>
    <row r="476" spans="1:18" ht="31.5">
      <c r="A476" s="30" t="s">
        <v>191</v>
      </c>
      <c r="B476" s="31">
        <v>903</v>
      </c>
      <c r="C476" s="32">
        <v>7</v>
      </c>
      <c r="D476" s="32">
        <v>7</v>
      </c>
      <c r="E476" s="23" t="s">
        <v>437</v>
      </c>
      <c r="F476" s="29" t="s">
        <v>192</v>
      </c>
      <c r="G476" s="24">
        <v>2700</v>
      </c>
      <c r="H476" s="24">
        <v>0</v>
      </c>
      <c r="I476" s="25">
        <v>0</v>
      </c>
      <c r="J476" s="26"/>
      <c r="K476" s="28">
        <f t="shared" ref="K476:L546" si="278">G476/1000</f>
        <v>2.7</v>
      </c>
      <c r="L476" s="28">
        <f t="shared" si="278"/>
        <v>0</v>
      </c>
      <c r="M476" s="2">
        <f>H476/1000</f>
        <v>0</v>
      </c>
      <c r="N476" s="2">
        <f>I476/1000</f>
        <v>0</v>
      </c>
      <c r="O476" s="27"/>
      <c r="P476" s="34">
        <v>0</v>
      </c>
      <c r="Q476" s="34">
        <f t="shared" si="270"/>
        <v>0</v>
      </c>
      <c r="R476" s="67">
        <f t="shared" si="268"/>
        <v>0</v>
      </c>
    </row>
    <row r="477" spans="1:18" ht="31.5">
      <c r="A477" s="30" t="s">
        <v>114</v>
      </c>
      <c r="B477" s="31">
        <v>903</v>
      </c>
      <c r="C477" s="32">
        <v>7</v>
      </c>
      <c r="D477" s="32">
        <v>7</v>
      </c>
      <c r="E477" s="23" t="s">
        <v>437</v>
      </c>
      <c r="F477" s="29" t="s">
        <v>115</v>
      </c>
      <c r="G477" s="24">
        <v>3297300</v>
      </c>
      <c r="H477" s="24">
        <v>1366926.23</v>
      </c>
      <c r="I477" s="25">
        <v>1366826.23</v>
      </c>
      <c r="J477" s="26">
        <f t="shared" ref="J477:J547" si="279">I477*100/H477</f>
        <v>100</v>
      </c>
      <c r="K477" s="28">
        <f t="shared" si="278"/>
        <v>3297.3</v>
      </c>
      <c r="L477" s="28">
        <v>1367</v>
      </c>
      <c r="M477" s="2">
        <f>H477/1000+0.1</f>
        <v>1367</v>
      </c>
      <c r="N477" s="2">
        <f>I477/1000</f>
        <v>1366.8</v>
      </c>
      <c r="O477" s="27">
        <f t="shared" ref="O477:O547" si="280">N477*100/M477</f>
        <v>100</v>
      </c>
      <c r="P477" s="34">
        <v>1366.8</v>
      </c>
      <c r="Q477" s="34">
        <f t="shared" si="270"/>
        <v>0</v>
      </c>
      <c r="R477" s="67">
        <f t="shared" si="268"/>
        <v>0</v>
      </c>
    </row>
    <row r="478" spans="1:18">
      <c r="A478" s="30" t="s">
        <v>106</v>
      </c>
      <c r="B478" s="31">
        <v>903</v>
      </c>
      <c r="C478" s="32">
        <v>7</v>
      </c>
      <c r="D478" s="32">
        <v>7</v>
      </c>
      <c r="E478" s="23" t="s">
        <v>437</v>
      </c>
      <c r="F478" s="29" t="s">
        <v>107</v>
      </c>
      <c r="G478" s="24">
        <v>0</v>
      </c>
      <c r="H478" s="24">
        <v>1158500</v>
      </c>
      <c r="I478" s="25">
        <v>1158464.17</v>
      </c>
      <c r="J478" s="26">
        <f t="shared" si="279"/>
        <v>100</v>
      </c>
      <c r="K478" s="28">
        <f t="shared" si="278"/>
        <v>0</v>
      </c>
      <c r="L478" s="28">
        <v>1158.5</v>
      </c>
      <c r="M478" s="2">
        <f>H478/1000</f>
        <v>1158.5</v>
      </c>
      <c r="N478" s="2">
        <f>I478/1000</f>
        <v>1158.5</v>
      </c>
      <c r="O478" s="27">
        <f t="shared" si="280"/>
        <v>100</v>
      </c>
      <c r="P478" s="34">
        <v>1158.5</v>
      </c>
      <c r="Q478" s="34">
        <f t="shared" si="270"/>
        <v>0</v>
      </c>
      <c r="R478" s="67">
        <f t="shared" si="268"/>
        <v>0</v>
      </c>
    </row>
    <row r="479" spans="1:18">
      <c r="A479" s="30" t="s">
        <v>175</v>
      </c>
      <c r="B479" s="31">
        <v>903</v>
      </c>
      <c r="C479" s="32">
        <v>7</v>
      </c>
      <c r="D479" s="32">
        <v>7</v>
      </c>
      <c r="E479" s="23" t="s">
        <v>437</v>
      </c>
      <c r="F479" s="29" t="s">
        <v>176</v>
      </c>
      <c r="G479" s="24">
        <v>0</v>
      </c>
      <c r="H479" s="24">
        <v>1900150.22</v>
      </c>
      <c r="I479" s="25">
        <v>1881436.92</v>
      </c>
      <c r="J479" s="26">
        <f t="shared" si="279"/>
        <v>99</v>
      </c>
      <c r="K479" s="28">
        <f t="shared" si="278"/>
        <v>0</v>
      </c>
      <c r="L479" s="28">
        <v>1900.1</v>
      </c>
      <c r="M479" s="2">
        <f>H479/1000-0.1</f>
        <v>1900.1</v>
      </c>
      <c r="N479" s="2">
        <f>I479/1000</f>
        <v>1881.4</v>
      </c>
      <c r="O479" s="27">
        <f t="shared" si="280"/>
        <v>99</v>
      </c>
      <c r="P479" s="34">
        <v>1881.4</v>
      </c>
      <c r="Q479" s="34">
        <f t="shared" si="270"/>
        <v>0</v>
      </c>
      <c r="R479" s="67">
        <f t="shared" si="268"/>
        <v>0</v>
      </c>
    </row>
    <row r="480" spans="1:18" ht="63">
      <c r="A480" s="30" t="s">
        <v>438</v>
      </c>
      <c r="B480" s="31">
        <v>903</v>
      </c>
      <c r="C480" s="32">
        <v>7</v>
      </c>
      <c r="D480" s="32">
        <v>7</v>
      </c>
      <c r="E480" s="23" t="s">
        <v>439</v>
      </c>
      <c r="F480" s="29" t="s">
        <v>94</v>
      </c>
      <c r="G480" s="24">
        <v>4580600</v>
      </c>
      <c r="H480" s="24">
        <v>4562475</v>
      </c>
      <c r="I480" s="25">
        <v>4562475</v>
      </c>
      <c r="J480" s="26">
        <f t="shared" si="279"/>
        <v>100</v>
      </c>
      <c r="K480" s="2">
        <f t="shared" ref="K480:M480" si="281">SUM(K481:K482)</f>
        <v>4580.6000000000004</v>
      </c>
      <c r="L480" s="2">
        <f t="shared" si="281"/>
        <v>4562.5</v>
      </c>
      <c r="M480" s="2">
        <f t="shared" si="281"/>
        <v>4562.5</v>
      </c>
      <c r="N480" s="2">
        <f>SUM(N481:N482)</f>
        <v>4562.5</v>
      </c>
      <c r="O480" s="27">
        <f t="shared" si="280"/>
        <v>100</v>
      </c>
      <c r="P480" s="34">
        <v>4562.5</v>
      </c>
      <c r="Q480" s="34">
        <f t="shared" si="270"/>
        <v>0</v>
      </c>
      <c r="R480" s="67">
        <f t="shared" si="268"/>
        <v>0</v>
      </c>
    </row>
    <row r="481" spans="1:18" ht="47.25">
      <c r="A481" s="30" t="s">
        <v>110</v>
      </c>
      <c r="B481" s="31">
        <v>903</v>
      </c>
      <c r="C481" s="32">
        <v>7</v>
      </c>
      <c r="D481" s="32">
        <v>7</v>
      </c>
      <c r="E481" s="23" t="s">
        <v>439</v>
      </c>
      <c r="F481" s="29" t="s">
        <v>111</v>
      </c>
      <c r="G481" s="24">
        <v>4018900</v>
      </c>
      <c r="H481" s="24">
        <v>3974395</v>
      </c>
      <c r="I481" s="25">
        <v>3974395</v>
      </c>
      <c r="J481" s="26">
        <f t="shared" si="279"/>
        <v>100</v>
      </c>
      <c r="K481" s="28">
        <f t="shared" si="278"/>
        <v>4018.9</v>
      </c>
      <c r="L481" s="28">
        <v>3974.4</v>
      </c>
      <c r="M481" s="2">
        <f>H481/1000</f>
        <v>3974.4</v>
      </c>
      <c r="N481" s="2">
        <f>I481/1000</f>
        <v>3974.4</v>
      </c>
      <c r="O481" s="27">
        <f t="shared" si="280"/>
        <v>100</v>
      </c>
      <c r="P481" s="34">
        <v>3974.4</v>
      </c>
      <c r="Q481" s="34">
        <f t="shared" si="270"/>
        <v>0</v>
      </c>
      <c r="R481" s="67">
        <f t="shared" si="268"/>
        <v>0</v>
      </c>
    </row>
    <row r="482" spans="1:18">
      <c r="A482" s="30" t="s">
        <v>106</v>
      </c>
      <c r="B482" s="31">
        <v>903</v>
      </c>
      <c r="C482" s="32">
        <v>7</v>
      </c>
      <c r="D482" s="32">
        <v>7</v>
      </c>
      <c r="E482" s="23" t="s">
        <v>439</v>
      </c>
      <c r="F482" s="29" t="s">
        <v>107</v>
      </c>
      <c r="G482" s="24">
        <v>561700</v>
      </c>
      <c r="H482" s="24">
        <v>588080</v>
      </c>
      <c r="I482" s="25">
        <v>588080</v>
      </c>
      <c r="J482" s="26">
        <f t="shared" si="279"/>
        <v>100</v>
      </c>
      <c r="K482" s="28">
        <f t="shared" si="278"/>
        <v>561.70000000000005</v>
      </c>
      <c r="L482" s="28">
        <v>588.1</v>
      </c>
      <c r="M482" s="2">
        <f>H482/1000</f>
        <v>588.1</v>
      </c>
      <c r="N482" s="2">
        <f>I482/1000</f>
        <v>588.1</v>
      </c>
      <c r="O482" s="27">
        <f t="shared" si="280"/>
        <v>100</v>
      </c>
      <c r="P482" s="34">
        <v>588.1</v>
      </c>
      <c r="Q482" s="34">
        <f t="shared" si="270"/>
        <v>0</v>
      </c>
      <c r="R482" s="67">
        <f t="shared" si="268"/>
        <v>0</v>
      </c>
    </row>
    <row r="483" spans="1:18" ht="63">
      <c r="A483" s="30" t="s">
        <v>440</v>
      </c>
      <c r="B483" s="31">
        <v>903</v>
      </c>
      <c r="C483" s="32">
        <v>7</v>
      </c>
      <c r="D483" s="32">
        <v>7</v>
      </c>
      <c r="E483" s="23" t="s">
        <v>441</v>
      </c>
      <c r="F483" s="29" t="s">
        <v>94</v>
      </c>
      <c r="G483" s="24">
        <v>500000</v>
      </c>
      <c r="H483" s="24">
        <v>475000</v>
      </c>
      <c r="I483" s="25">
        <v>475000</v>
      </c>
      <c r="J483" s="26">
        <f t="shared" si="279"/>
        <v>100</v>
      </c>
      <c r="K483" s="2">
        <f t="shared" ref="K483:M483" si="282">K484</f>
        <v>500</v>
      </c>
      <c r="L483" s="2">
        <f t="shared" si="282"/>
        <v>475</v>
      </c>
      <c r="M483" s="2">
        <f t="shared" si="282"/>
        <v>475</v>
      </c>
      <c r="N483" s="2">
        <f>N484</f>
        <v>475</v>
      </c>
      <c r="O483" s="27">
        <f t="shared" si="280"/>
        <v>100</v>
      </c>
      <c r="P483" s="34">
        <v>475</v>
      </c>
      <c r="Q483" s="34">
        <f t="shared" si="270"/>
        <v>0</v>
      </c>
      <c r="R483" s="67">
        <f t="shared" si="268"/>
        <v>0</v>
      </c>
    </row>
    <row r="484" spans="1:18" ht="47.25">
      <c r="A484" s="30" t="s">
        <v>110</v>
      </c>
      <c r="B484" s="31">
        <v>903</v>
      </c>
      <c r="C484" s="32">
        <v>7</v>
      </c>
      <c r="D484" s="32">
        <v>7</v>
      </c>
      <c r="E484" s="23" t="s">
        <v>441</v>
      </c>
      <c r="F484" s="29" t="s">
        <v>111</v>
      </c>
      <c r="G484" s="24">
        <v>500000</v>
      </c>
      <c r="H484" s="24">
        <v>475000</v>
      </c>
      <c r="I484" s="25">
        <v>475000</v>
      </c>
      <c r="J484" s="26">
        <f t="shared" si="279"/>
        <v>100</v>
      </c>
      <c r="K484" s="28">
        <f t="shared" si="278"/>
        <v>500</v>
      </c>
      <c r="L484" s="28">
        <v>475</v>
      </c>
      <c r="M484" s="2">
        <f>H484/1000</f>
        <v>475</v>
      </c>
      <c r="N484" s="2">
        <f>I484/1000</f>
        <v>475</v>
      </c>
      <c r="O484" s="27">
        <f t="shared" si="280"/>
        <v>100</v>
      </c>
      <c r="P484" s="34">
        <v>475</v>
      </c>
      <c r="Q484" s="34">
        <f t="shared" si="270"/>
        <v>0</v>
      </c>
      <c r="R484" s="67">
        <f t="shared" si="268"/>
        <v>0</v>
      </c>
    </row>
    <row r="485" spans="1:18">
      <c r="A485" s="30" t="s">
        <v>60</v>
      </c>
      <c r="B485" s="31">
        <v>903</v>
      </c>
      <c r="C485" s="32">
        <v>7</v>
      </c>
      <c r="D485" s="32">
        <v>9</v>
      </c>
      <c r="E485" s="23" t="s">
        <v>94</v>
      </c>
      <c r="F485" s="29" t="s">
        <v>94</v>
      </c>
      <c r="G485" s="24">
        <v>52507100</v>
      </c>
      <c r="H485" s="24">
        <v>52870611.149999999</v>
      </c>
      <c r="I485" s="25">
        <v>45316118</v>
      </c>
      <c r="J485" s="26">
        <f t="shared" si="279"/>
        <v>85.7</v>
      </c>
      <c r="K485" s="2">
        <f t="shared" ref="K485:M485" si="283">K486+K489+K491+K493+K495+K502+K509+K516+K519+K522+K524+K526</f>
        <v>52507.1</v>
      </c>
      <c r="L485" s="2">
        <f t="shared" si="283"/>
        <v>52752.5</v>
      </c>
      <c r="M485" s="2">
        <f t="shared" si="283"/>
        <v>52870.7</v>
      </c>
      <c r="N485" s="2">
        <f>N486+N489+N491+N493+N495+N502+N509+N516+N519+N522+N524+N526</f>
        <v>45316.2</v>
      </c>
      <c r="O485" s="27">
        <f t="shared" si="280"/>
        <v>85.7</v>
      </c>
      <c r="P485" s="34">
        <v>45316.1</v>
      </c>
      <c r="Q485" s="34">
        <f t="shared" si="270"/>
        <v>0.1</v>
      </c>
      <c r="R485" s="67">
        <f t="shared" si="268"/>
        <v>0</v>
      </c>
    </row>
    <row r="486" spans="1:18" ht="78.75">
      <c r="A486" s="30" t="s">
        <v>442</v>
      </c>
      <c r="B486" s="31">
        <v>903</v>
      </c>
      <c r="C486" s="32">
        <v>7</v>
      </c>
      <c r="D486" s="32">
        <v>9</v>
      </c>
      <c r="E486" s="23" t="s">
        <v>443</v>
      </c>
      <c r="F486" s="29" t="s">
        <v>94</v>
      </c>
      <c r="G486" s="24">
        <f>G487+G488</f>
        <v>4000000</v>
      </c>
      <c r="H486" s="24">
        <v>4190181.61</v>
      </c>
      <c r="I486" s="25">
        <v>1045986</v>
      </c>
      <c r="J486" s="26">
        <f t="shared" si="279"/>
        <v>25</v>
      </c>
      <c r="K486" s="2">
        <f t="shared" ref="K486:M486" si="284">SUM(K487:K488)</f>
        <v>4000</v>
      </c>
      <c r="L486" s="2">
        <f t="shared" ref="L486" si="285">SUM(L487:L488)</f>
        <v>4190.2</v>
      </c>
      <c r="M486" s="2">
        <f t="shared" si="284"/>
        <v>4190.2</v>
      </c>
      <c r="N486" s="2">
        <f>SUM(N487:N488)</f>
        <v>1046</v>
      </c>
      <c r="O486" s="27">
        <f t="shared" si="280"/>
        <v>25</v>
      </c>
      <c r="P486" s="34">
        <v>1046</v>
      </c>
      <c r="Q486" s="34">
        <f t="shared" si="270"/>
        <v>0</v>
      </c>
      <c r="R486" s="67">
        <f t="shared" si="268"/>
        <v>0</v>
      </c>
    </row>
    <row r="487" spans="1:18">
      <c r="A487" s="30" t="s">
        <v>444</v>
      </c>
      <c r="B487" s="31">
        <v>903</v>
      </c>
      <c r="C487" s="32">
        <v>7</v>
      </c>
      <c r="D487" s="32">
        <v>9</v>
      </c>
      <c r="E487" s="23" t="s">
        <v>443</v>
      </c>
      <c r="F487" s="29" t="s">
        <v>445</v>
      </c>
      <c r="G487" s="24">
        <v>0</v>
      </c>
      <c r="H487" s="24">
        <v>4190181.61</v>
      </c>
      <c r="I487" s="25">
        <v>1045986</v>
      </c>
      <c r="J487" s="26">
        <f t="shared" si="279"/>
        <v>25</v>
      </c>
      <c r="K487" s="28">
        <f t="shared" si="278"/>
        <v>0</v>
      </c>
      <c r="L487" s="28">
        <v>4190.2</v>
      </c>
      <c r="M487" s="2">
        <f>H487/1000</f>
        <v>4190.2</v>
      </c>
      <c r="N487" s="2">
        <f>I487/1000</f>
        <v>1046</v>
      </c>
      <c r="O487" s="27">
        <f t="shared" si="280"/>
        <v>25</v>
      </c>
      <c r="P487" s="34">
        <v>1046</v>
      </c>
      <c r="Q487" s="34">
        <f t="shared" si="270"/>
        <v>0</v>
      </c>
      <c r="R487" s="67">
        <f t="shared" si="268"/>
        <v>0</v>
      </c>
    </row>
    <row r="488" spans="1:18">
      <c r="A488" s="30" t="s">
        <v>444</v>
      </c>
      <c r="B488" s="31">
        <v>903</v>
      </c>
      <c r="C488" s="32">
        <v>7</v>
      </c>
      <c r="D488" s="32">
        <v>9</v>
      </c>
      <c r="E488" s="23" t="s">
        <v>446</v>
      </c>
      <c r="F488" s="29" t="s">
        <v>445</v>
      </c>
      <c r="G488" s="24">
        <v>4000000</v>
      </c>
      <c r="H488" s="24">
        <v>0</v>
      </c>
      <c r="I488" s="25">
        <v>0</v>
      </c>
      <c r="J488" s="26"/>
      <c r="K488" s="28">
        <f t="shared" si="278"/>
        <v>4000</v>
      </c>
      <c r="L488" s="28">
        <f t="shared" si="278"/>
        <v>0</v>
      </c>
      <c r="M488" s="2">
        <f>H488/1000</f>
        <v>0</v>
      </c>
      <c r="N488" s="2">
        <f>I488/1000</f>
        <v>0</v>
      </c>
      <c r="O488" s="27"/>
      <c r="P488" s="34">
        <v>0</v>
      </c>
      <c r="Q488" s="34">
        <f t="shared" si="270"/>
        <v>0</v>
      </c>
      <c r="R488" s="67">
        <f t="shared" si="268"/>
        <v>0</v>
      </c>
    </row>
    <row r="489" spans="1:18" ht="78.75">
      <c r="A489" s="30" t="s">
        <v>447</v>
      </c>
      <c r="B489" s="31">
        <v>903</v>
      </c>
      <c r="C489" s="32">
        <v>7</v>
      </c>
      <c r="D489" s="32">
        <v>9</v>
      </c>
      <c r="E489" s="23" t="s">
        <v>448</v>
      </c>
      <c r="F489" s="29"/>
      <c r="G489" s="24">
        <v>0</v>
      </c>
      <c r="H489" s="24">
        <v>3587784.99</v>
      </c>
      <c r="I489" s="25">
        <v>1006460</v>
      </c>
      <c r="J489" s="26">
        <f t="shared" ref="J489" si="286">I489*100/H489</f>
        <v>28.1</v>
      </c>
      <c r="K489" s="2">
        <f t="shared" ref="K489:M489" si="287">K490</f>
        <v>0</v>
      </c>
      <c r="L489" s="2">
        <f t="shared" si="287"/>
        <v>3587.8</v>
      </c>
      <c r="M489" s="2">
        <f t="shared" si="287"/>
        <v>3587.8</v>
      </c>
      <c r="N489" s="2">
        <f>N490</f>
        <v>1006.5</v>
      </c>
      <c r="O489" s="27">
        <f t="shared" ref="O489" si="288">N489*100/M489</f>
        <v>28.1</v>
      </c>
      <c r="P489" s="34">
        <v>1006.5</v>
      </c>
      <c r="Q489" s="34">
        <f t="shared" si="270"/>
        <v>0</v>
      </c>
      <c r="R489" s="67">
        <f t="shared" si="268"/>
        <v>0</v>
      </c>
    </row>
    <row r="490" spans="1:18">
      <c r="A490" s="30" t="s">
        <v>444</v>
      </c>
      <c r="B490" s="31">
        <v>903</v>
      </c>
      <c r="C490" s="32">
        <v>7</v>
      </c>
      <c r="D490" s="32">
        <v>9</v>
      </c>
      <c r="E490" s="23" t="s">
        <v>448</v>
      </c>
      <c r="F490" s="29" t="s">
        <v>445</v>
      </c>
      <c r="G490" s="24">
        <v>0</v>
      </c>
      <c r="H490" s="24">
        <v>3587784.99</v>
      </c>
      <c r="I490" s="25">
        <v>1006460</v>
      </c>
      <c r="J490" s="26">
        <f t="shared" si="279"/>
        <v>28.1</v>
      </c>
      <c r="K490" s="28">
        <f t="shared" si="278"/>
        <v>0</v>
      </c>
      <c r="L490" s="28">
        <v>3587.8</v>
      </c>
      <c r="M490" s="2">
        <f>H490/1000</f>
        <v>3587.8</v>
      </c>
      <c r="N490" s="2">
        <f>I490/1000</f>
        <v>1006.5</v>
      </c>
      <c r="O490" s="27">
        <f t="shared" si="280"/>
        <v>28.1</v>
      </c>
      <c r="P490" s="34">
        <v>1006.5</v>
      </c>
      <c r="Q490" s="34">
        <f t="shared" si="270"/>
        <v>0</v>
      </c>
      <c r="R490" s="67">
        <f t="shared" si="268"/>
        <v>0</v>
      </c>
    </row>
    <row r="491" spans="1:18" ht="94.5">
      <c r="A491" s="30" t="s">
        <v>363</v>
      </c>
      <c r="B491" s="31">
        <v>903</v>
      </c>
      <c r="C491" s="32">
        <v>7</v>
      </c>
      <c r="D491" s="32">
        <v>9</v>
      </c>
      <c r="E491" s="23" t="s">
        <v>364</v>
      </c>
      <c r="F491" s="29" t="s">
        <v>94</v>
      </c>
      <c r="G491" s="24">
        <v>1114000</v>
      </c>
      <c r="H491" s="24">
        <v>52000</v>
      </c>
      <c r="I491" s="25">
        <v>52000</v>
      </c>
      <c r="J491" s="26">
        <f t="shared" si="279"/>
        <v>100</v>
      </c>
      <c r="K491" s="2">
        <f t="shared" ref="K491:M491" si="289">K492</f>
        <v>1114</v>
      </c>
      <c r="L491" s="2">
        <f t="shared" si="289"/>
        <v>52</v>
      </c>
      <c r="M491" s="2">
        <f t="shared" si="289"/>
        <v>52</v>
      </c>
      <c r="N491" s="2">
        <f>N492</f>
        <v>52</v>
      </c>
      <c r="O491" s="27">
        <f t="shared" si="280"/>
        <v>100</v>
      </c>
      <c r="P491" s="34">
        <v>52</v>
      </c>
      <c r="Q491" s="34">
        <f t="shared" si="270"/>
        <v>0</v>
      </c>
      <c r="R491" s="67">
        <f t="shared" si="268"/>
        <v>0</v>
      </c>
    </row>
    <row r="492" spans="1:18" ht="31.5">
      <c r="A492" s="30" t="s">
        <v>114</v>
      </c>
      <c r="B492" s="31">
        <v>903</v>
      </c>
      <c r="C492" s="32">
        <v>7</v>
      </c>
      <c r="D492" s="32">
        <v>9</v>
      </c>
      <c r="E492" s="23" t="s">
        <v>364</v>
      </c>
      <c r="F492" s="29" t="s">
        <v>115</v>
      </c>
      <c r="G492" s="24">
        <v>1114000</v>
      </c>
      <c r="H492" s="24">
        <v>52000</v>
      </c>
      <c r="I492" s="25">
        <v>52000</v>
      </c>
      <c r="J492" s="26">
        <f t="shared" si="279"/>
        <v>100</v>
      </c>
      <c r="K492" s="28">
        <f t="shared" si="278"/>
        <v>1114</v>
      </c>
      <c r="L492" s="28">
        <v>52</v>
      </c>
      <c r="M492" s="2">
        <f t="shared" ref="M492:N562" si="290">H492/1000</f>
        <v>52</v>
      </c>
      <c r="N492" s="2">
        <f t="shared" si="290"/>
        <v>52</v>
      </c>
      <c r="O492" s="27">
        <f t="shared" si="280"/>
        <v>100</v>
      </c>
      <c r="P492" s="34">
        <v>52</v>
      </c>
      <c r="Q492" s="34">
        <f t="shared" si="270"/>
        <v>0</v>
      </c>
      <c r="R492" s="67">
        <f t="shared" si="268"/>
        <v>0</v>
      </c>
    </row>
    <row r="493" spans="1:18" ht="94.5">
      <c r="A493" s="30" t="s">
        <v>449</v>
      </c>
      <c r="B493" s="31">
        <v>903</v>
      </c>
      <c r="C493" s="32">
        <v>7</v>
      </c>
      <c r="D493" s="32">
        <v>9</v>
      </c>
      <c r="E493" s="23" t="s">
        <v>450</v>
      </c>
      <c r="F493" s="29"/>
      <c r="G493" s="24">
        <v>0</v>
      </c>
      <c r="H493" s="24">
        <v>814500</v>
      </c>
      <c r="I493" s="25">
        <v>814202.6</v>
      </c>
      <c r="J493" s="26">
        <f t="shared" si="279"/>
        <v>100</v>
      </c>
      <c r="K493" s="2">
        <f t="shared" ref="K493:M493" si="291">K494</f>
        <v>0</v>
      </c>
      <c r="L493" s="2">
        <f t="shared" si="291"/>
        <v>814.5</v>
      </c>
      <c r="M493" s="2">
        <f t="shared" si="291"/>
        <v>814.5</v>
      </c>
      <c r="N493" s="2">
        <f>N494</f>
        <v>814.2</v>
      </c>
      <c r="O493" s="27">
        <f t="shared" si="280"/>
        <v>100</v>
      </c>
      <c r="P493" s="34">
        <v>814.2</v>
      </c>
      <c r="Q493" s="34">
        <f t="shared" si="270"/>
        <v>0</v>
      </c>
      <c r="R493" s="67">
        <f t="shared" si="268"/>
        <v>0</v>
      </c>
    </row>
    <row r="494" spans="1:18" ht="31.5">
      <c r="A494" s="30" t="s">
        <v>114</v>
      </c>
      <c r="B494" s="31">
        <v>903</v>
      </c>
      <c r="C494" s="32">
        <v>7</v>
      </c>
      <c r="D494" s="32">
        <v>9</v>
      </c>
      <c r="E494" s="23" t="s">
        <v>450</v>
      </c>
      <c r="F494" s="29" t="s">
        <v>115</v>
      </c>
      <c r="G494" s="24">
        <v>0</v>
      </c>
      <c r="H494" s="24">
        <v>814500</v>
      </c>
      <c r="I494" s="25">
        <v>814202.6</v>
      </c>
      <c r="J494" s="26">
        <f t="shared" si="279"/>
        <v>100</v>
      </c>
      <c r="K494" s="28">
        <f t="shared" si="278"/>
        <v>0</v>
      </c>
      <c r="L494" s="28">
        <v>814.5</v>
      </c>
      <c r="M494" s="2">
        <f t="shared" si="290"/>
        <v>814.5</v>
      </c>
      <c r="N494" s="2">
        <f t="shared" si="290"/>
        <v>814.2</v>
      </c>
      <c r="O494" s="27">
        <f t="shared" si="280"/>
        <v>100</v>
      </c>
      <c r="P494" s="34">
        <v>814.2</v>
      </c>
      <c r="Q494" s="34">
        <f t="shared" si="270"/>
        <v>0</v>
      </c>
      <c r="R494" s="67">
        <f t="shared" si="268"/>
        <v>0</v>
      </c>
    </row>
    <row r="495" spans="1:18" ht="94.5">
      <c r="A495" s="30" t="s">
        <v>451</v>
      </c>
      <c r="B495" s="31">
        <v>903</v>
      </c>
      <c r="C495" s="32">
        <v>7</v>
      </c>
      <c r="D495" s="32">
        <v>9</v>
      </c>
      <c r="E495" s="23" t="s">
        <v>452</v>
      </c>
      <c r="F495" s="29"/>
      <c r="G495" s="24">
        <f>SUM(G496:G501)</f>
        <v>5125800</v>
      </c>
      <c r="H495" s="24">
        <f t="shared" ref="H495:I495" si="292">SUM(H496:H501)</f>
        <v>5125800</v>
      </c>
      <c r="I495" s="24">
        <f t="shared" si="292"/>
        <v>5095037.1500000004</v>
      </c>
      <c r="J495" s="26">
        <f t="shared" si="279"/>
        <v>99.4</v>
      </c>
      <c r="K495" s="2">
        <f t="shared" ref="K495:M495" si="293">SUM(K496:K501)</f>
        <v>5125.8</v>
      </c>
      <c r="L495" s="2">
        <f t="shared" ref="L495" si="294">SUM(L496:L501)</f>
        <v>5125.8</v>
      </c>
      <c r="M495" s="2">
        <f t="shared" si="293"/>
        <v>5125.8</v>
      </c>
      <c r="N495" s="2">
        <f>SUM(N496:N501)</f>
        <v>5095</v>
      </c>
      <c r="O495" s="27">
        <f t="shared" si="280"/>
        <v>99.4</v>
      </c>
      <c r="P495" s="34">
        <v>5095</v>
      </c>
      <c r="Q495" s="34">
        <f t="shared" si="270"/>
        <v>0</v>
      </c>
      <c r="R495" s="67">
        <f t="shared" si="268"/>
        <v>0</v>
      </c>
    </row>
    <row r="496" spans="1:18" ht="31.5">
      <c r="A496" s="30" t="s">
        <v>187</v>
      </c>
      <c r="B496" s="31">
        <v>903</v>
      </c>
      <c r="C496" s="32">
        <v>7</v>
      </c>
      <c r="D496" s="32">
        <v>9</v>
      </c>
      <c r="E496" s="23" t="s">
        <v>452</v>
      </c>
      <c r="F496" s="29" t="s">
        <v>188</v>
      </c>
      <c r="G496" s="24">
        <v>4219000</v>
      </c>
      <c r="H496" s="24">
        <v>4219000</v>
      </c>
      <c r="I496" s="25">
        <v>4219000</v>
      </c>
      <c r="J496" s="26">
        <f t="shared" si="279"/>
        <v>100</v>
      </c>
      <c r="K496" s="28">
        <f t="shared" si="278"/>
        <v>4219</v>
      </c>
      <c r="L496" s="28">
        <v>4219</v>
      </c>
      <c r="M496" s="2">
        <f t="shared" si="290"/>
        <v>4219</v>
      </c>
      <c r="N496" s="2">
        <f t="shared" si="290"/>
        <v>4219</v>
      </c>
      <c r="O496" s="27">
        <f t="shared" si="280"/>
        <v>100</v>
      </c>
      <c r="P496" s="34">
        <v>4219</v>
      </c>
      <c r="Q496" s="34">
        <f t="shared" si="270"/>
        <v>0</v>
      </c>
      <c r="R496" s="67">
        <f t="shared" si="268"/>
        <v>0</v>
      </c>
    </row>
    <row r="497" spans="1:18" ht="31.5">
      <c r="A497" s="30" t="s">
        <v>189</v>
      </c>
      <c r="B497" s="31">
        <v>903</v>
      </c>
      <c r="C497" s="32">
        <v>7</v>
      </c>
      <c r="D497" s="32">
        <v>9</v>
      </c>
      <c r="E497" s="23" t="s">
        <v>452</v>
      </c>
      <c r="F497" s="29" t="s">
        <v>190</v>
      </c>
      <c r="G497" s="24">
        <v>350000</v>
      </c>
      <c r="H497" s="24">
        <v>320000</v>
      </c>
      <c r="I497" s="25">
        <v>313373</v>
      </c>
      <c r="J497" s="26">
        <f t="shared" si="279"/>
        <v>97.9</v>
      </c>
      <c r="K497" s="28">
        <f t="shared" si="278"/>
        <v>350</v>
      </c>
      <c r="L497" s="28">
        <v>320</v>
      </c>
      <c r="M497" s="2">
        <f t="shared" si="290"/>
        <v>320</v>
      </c>
      <c r="N497" s="2">
        <f>I497/1000-0.1</f>
        <v>313.3</v>
      </c>
      <c r="O497" s="27">
        <f t="shared" si="280"/>
        <v>97.9</v>
      </c>
      <c r="P497" s="34">
        <v>313.39999999999998</v>
      </c>
      <c r="Q497" s="34">
        <f t="shared" si="270"/>
        <v>-0.1</v>
      </c>
      <c r="R497" s="67">
        <f t="shared" si="268"/>
        <v>0</v>
      </c>
    </row>
    <row r="498" spans="1:18" ht="31.5">
      <c r="A498" s="30" t="s">
        <v>191</v>
      </c>
      <c r="B498" s="31">
        <v>903</v>
      </c>
      <c r="C498" s="32">
        <v>7</v>
      </c>
      <c r="D498" s="32">
        <v>9</v>
      </c>
      <c r="E498" s="23" t="s">
        <v>452</v>
      </c>
      <c r="F498" s="29" t="s">
        <v>192</v>
      </c>
      <c r="G498" s="24">
        <v>107000</v>
      </c>
      <c r="H498" s="24">
        <v>107000</v>
      </c>
      <c r="I498" s="25">
        <v>104131.48</v>
      </c>
      <c r="J498" s="26">
        <f t="shared" si="279"/>
        <v>97.3</v>
      </c>
      <c r="K498" s="28">
        <f t="shared" si="278"/>
        <v>107</v>
      </c>
      <c r="L498" s="28">
        <v>107</v>
      </c>
      <c r="M498" s="2">
        <f t="shared" si="290"/>
        <v>107</v>
      </c>
      <c r="N498" s="2">
        <f t="shared" si="290"/>
        <v>104.1</v>
      </c>
      <c r="O498" s="27">
        <f t="shared" si="280"/>
        <v>97.3</v>
      </c>
      <c r="P498" s="34">
        <v>104.1</v>
      </c>
      <c r="Q498" s="34">
        <f t="shared" si="270"/>
        <v>0</v>
      </c>
      <c r="R498" s="67">
        <f t="shared" si="268"/>
        <v>0</v>
      </c>
    </row>
    <row r="499" spans="1:18" ht="31.5">
      <c r="A499" s="30" t="s">
        <v>114</v>
      </c>
      <c r="B499" s="31">
        <v>903</v>
      </c>
      <c r="C499" s="32">
        <v>7</v>
      </c>
      <c r="D499" s="32">
        <v>9</v>
      </c>
      <c r="E499" s="23" t="s">
        <v>452</v>
      </c>
      <c r="F499" s="29" t="s">
        <v>115</v>
      </c>
      <c r="G499" s="24">
        <v>442800</v>
      </c>
      <c r="H499" s="24">
        <v>476490</v>
      </c>
      <c r="I499" s="25">
        <v>455979.67</v>
      </c>
      <c r="J499" s="26">
        <f t="shared" si="279"/>
        <v>95.7</v>
      </c>
      <c r="K499" s="28">
        <f t="shared" si="278"/>
        <v>442.8</v>
      </c>
      <c r="L499" s="28">
        <v>476.5</v>
      </c>
      <c r="M499" s="2">
        <f t="shared" si="290"/>
        <v>476.5</v>
      </c>
      <c r="N499" s="2">
        <f t="shared" si="290"/>
        <v>456</v>
      </c>
      <c r="O499" s="27">
        <f t="shared" si="280"/>
        <v>95.7</v>
      </c>
      <c r="P499" s="34">
        <v>456</v>
      </c>
      <c r="Q499" s="34">
        <f t="shared" si="270"/>
        <v>0</v>
      </c>
      <c r="R499" s="67">
        <f t="shared" si="268"/>
        <v>0</v>
      </c>
    </row>
    <row r="500" spans="1:18">
      <c r="A500" s="30" t="s">
        <v>195</v>
      </c>
      <c r="B500" s="31">
        <v>903</v>
      </c>
      <c r="C500" s="32">
        <v>7</v>
      </c>
      <c r="D500" s="32">
        <v>9</v>
      </c>
      <c r="E500" s="23" t="s">
        <v>452</v>
      </c>
      <c r="F500" s="29" t="s">
        <v>196</v>
      </c>
      <c r="G500" s="24">
        <v>2000</v>
      </c>
      <c r="H500" s="24">
        <v>1210</v>
      </c>
      <c r="I500" s="25">
        <v>453</v>
      </c>
      <c r="J500" s="26">
        <f t="shared" si="279"/>
        <v>37.4</v>
      </c>
      <c r="K500" s="28">
        <f t="shared" si="278"/>
        <v>2</v>
      </c>
      <c r="L500" s="28">
        <v>1.2</v>
      </c>
      <c r="M500" s="2">
        <f t="shared" si="290"/>
        <v>1.2</v>
      </c>
      <c r="N500" s="2">
        <f t="shared" si="290"/>
        <v>0.5</v>
      </c>
      <c r="O500" s="27">
        <f t="shared" si="280"/>
        <v>41.7</v>
      </c>
      <c r="P500" s="34">
        <v>0.5</v>
      </c>
      <c r="Q500" s="34">
        <f t="shared" si="270"/>
        <v>0</v>
      </c>
      <c r="R500" s="67">
        <f t="shared" si="268"/>
        <v>0</v>
      </c>
    </row>
    <row r="501" spans="1:18">
      <c r="A501" s="30" t="s">
        <v>197</v>
      </c>
      <c r="B501" s="31">
        <v>903</v>
      </c>
      <c r="C501" s="32">
        <v>7</v>
      </c>
      <c r="D501" s="32">
        <v>9</v>
      </c>
      <c r="E501" s="23" t="s">
        <v>452</v>
      </c>
      <c r="F501" s="29" t="s">
        <v>198</v>
      </c>
      <c r="G501" s="24">
        <v>5000</v>
      </c>
      <c r="H501" s="24">
        <v>2100</v>
      </c>
      <c r="I501" s="25">
        <v>2100</v>
      </c>
      <c r="J501" s="26">
        <f t="shared" si="279"/>
        <v>100</v>
      </c>
      <c r="K501" s="28">
        <f t="shared" si="278"/>
        <v>5</v>
      </c>
      <c r="L501" s="28">
        <v>2.1</v>
      </c>
      <c r="M501" s="2">
        <f t="shared" si="290"/>
        <v>2.1</v>
      </c>
      <c r="N501" s="2">
        <f t="shared" si="290"/>
        <v>2.1</v>
      </c>
      <c r="O501" s="27">
        <f t="shared" si="280"/>
        <v>100</v>
      </c>
      <c r="P501" s="34">
        <v>2.1</v>
      </c>
      <c r="Q501" s="34">
        <f t="shared" si="270"/>
        <v>0</v>
      </c>
      <c r="R501" s="67">
        <f t="shared" si="268"/>
        <v>0</v>
      </c>
    </row>
    <row r="502" spans="1:18" ht="63">
      <c r="A502" s="30" t="s">
        <v>453</v>
      </c>
      <c r="B502" s="31">
        <v>903</v>
      </c>
      <c r="C502" s="32">
        <v>7</v>
      </c>
      <c r="D502" s="32">
        <v>9</v>
      </c>
      <c r="E502" s="23" t="s">
        <v>454</v>
      </c>
      <c r="F502" s="29"/>
      <c r="G502" s="24">
        <f>SUM(G503:G508)</f>
        <v>13641400</v>
      </c>
      <c r="H502" s="24">
        <f t="shared" ref="H502:I502" si="295">SUM(H503:H508)</f>
        <v>13784400</v>
      </c>
      <c r="I502" s="24">
        <f t="shared" si="295"/>
        <v>13433176.68</v>
      </c>
      <c r="J502" s="26">
        <f t="shared" si="279"/>
        <v>97.5</v>
      </c>
      <c r="K502" s="2">
        <f t="shared" ref="K502:M502" si="296">SUM(K503:K508)</f>
        <v>13641.4</v>
      </c>
      <c r="L502" s="2">
        <f t="shared" ref="L502" si="297">SUM(L503:L508)</f>
        <v>13784.4</v>
      </c>
      <c r="M502" s="2">
        <f t="shared" si="296"/>
        <v>13784.4</v>
      </c>
      <c r="N502" s="2">
        <f>SUM(N503:N508)</f>
        <v>13433.2</v>
      </c>
      <c r="O502" s="27">
        <f t="shared" si="280"/>
        <v>97.5</v>
      </c>
      <c r="P502" s="34">
        <v>13433.2</v>
      </c>
      <c r="Q502" s="34">
        <f t="shared" si="270"/>
        <v>0</v>
      </c>
      <c r="R502" s="67">
        <f t="shared" si="268"/>
        <v>0</v>
      </c>
    </row>
    <row r="503" spans="1:18" ht="31.5">
      <c r="A503" s="30" t="s">
        <v>187</v>
      </c>
      <c r="B503" s="31">
        <v>903</v>
      </c>
      <c r="C503" s="32">
        <v>7</v>
      </c>
      <c r="D503" s="32">
        <v>9</v>
      </c>
      <c r="E503" s="23" t="s">
        <v>454</v>
      </c>
      <c r="F503" s="29" t="s">
        <v>188</v>
      </c>
      <c r="G503" s="24">
        <v>11949100</v>
      </c>
      <c r="H503" s="24">
        <v>11938770</v>
      </c>
      <c r="I503" s="25">
        <v>11881441.029999999</v>
      </c>
      <c r="J503" s="26">
        <f t="shared" si="279"/>
        <v>99.5</v>
      </c>
      <c r="K503" s="28">
        <f t="shared" si="278"/>
        <v>11949.1</v>
      </c>
      <c r="L503" s="28">
        <v>11938.8</v>
      </c>
      <c r="M503" s="2">
        <f t="shared" si="290"/>
        <v>11938.8</v>
      </c>
      <c r="N503" s="2">
        <f t="shared" si="290"/>
        <v>11881.4</v>
      </c>
      <c r="O503" s="27">
        <f t="shared" si="280"/>
        <v>99.5</v>
      </c>
      <c r="P503" s="34">
        <v>11881.4</v>
      </c>
      <c r="Q503" s="34">
        <f t="shared" si="270"/>
        <v>0</v>
      </c>
      <c r="R503" s="67">
        <f t="shared" si="268"/>
        <v>0</v>
      </c>
    </row>
    <row r="504" spans="1:18" ht="31.5">
      <c r="A504" s="30" t="s">
        <v>189</v>
      </c>
      <c r="B504" s="31">
        <v>903</v>
      </c>
      <c r="C504" s="32">
        <v>7</v>
      </c>
      <c r="D504" s="32">
        <v>9</v>
      </c>
      <c r="E504" s="23" t="s">
        <v>454</v>
      </c>
      <c r="F504" s="29" t="s">
        <v>190</v>
      </c>
      <c r="G504" s="24">
        <v>750000</v>
      </c>
      <c r="H504" s="24">
        <v>750000</v>
      </c>
      <c r="I504" s="25">
        <v>491051.51</v>
      </c>
      <c r="J504" s="26">
        <f t="shared" si="279"/>
        <v>65.5</v>
      </c>
      <c r="K504" s="28">
        <f t="shared" si="278"/>
        <v>750</v>
      </c>
      <c r="L504" s="28">
        <v>750</v>
      </c>
      <c r="M504" s="2">
        <f t="shared" si="290"/>
        <v>750</v>
      </c>
      <c r="N504" s="2">
        <f t="shared" si="290"/>
        <v>491.1</v>
      </c>
      <c r="O504" s="27">
        <f t="shared" si="280"/>
        <v>65.5</v>
      </c>
      <c r="P504" s="34">
        <v>491.1</v>
      </c>
      <c r="Q504" s="34">
        <f t="shared" si="270"/>
        <v>0</v>
      </c>
      <c r="R504" s="67">
        <f t="shared" si="268"/>
        <v>0</v>
      </c>
    </row>
    <row r="505" spans="1:18" ht="31.5">
      <c r="A505" s="30" t="s">
        <v>191</v>
      </c>
      <c r="B505" s="31">
        <v>903</v>
      </c>
      <c r="C505" s="32">
        <v>7</v>
      </c>
      <c r="D505" s="32">
        <v>9</v>
      </c>
      <c r="E505" s="23" t="s">
        <v>454</v>
      </c>
      <c r="F505" s="29" t="s">
        <v>192</v>
      </c>
      <c r="G505" s="24">
        <v>380000</v>
      </c>
      <c r="H505" s="24">
        <v>270000</v>
      </c>
      <c r="I505" s="25">
        <v>241650</v>
      </c>
      <c r="J505" s="26">
        <f t="shared" si="279"/>
        <v>89.5</v>
      </c>
      <c r="K505" s="28">
        <f t="shared" si="278"/>
        <v>380</v>
      </c>
      <c r="L505" s="28">
        <v>270</v>
      </c>
      <c r="M505" s="2">
        <f t="shared" si="290"/>
        <v>270</v>
      </c>
      <c r="N505" s="2">
        <f t="shared" si="290"/>
        <v>241.7</v>
      </c>
      <c r="O505" s="27">
        <f t="shared" si="280"/>
        <v>89.5</v>
      </c>
      <c r="P505" s="34">
        <v>241.7</v>
      </c>
      <c r="Q505" s="34">
        <f t="shared" si="270"/>
        <v>0</v>
      </c>
      <c r="R505" s="67">
        <f t="shared" si="268"/>
        <v>0</v>
      </c>
    </row>
    <row r="506" spans="1:18" ht="31.5">
      <c r="A506" s="30" t="s">
        <v>114</v>
      </c>
      <c r="B506" s="31">
        <v>903</v>
      </c>
      <c r="C506" s="32">
        <v>7</v>
      </c>
      <c r="D506" s="32">
        <v>9</v>
      </c>
      <c r="E506" s="23" t="s">
        <v>454</v>
      </c>
      <c r="F506" s="29" t="s">
        <v>115</v>
      </c>
      <c r="G506" s="24">
        <v>560000</v>
      </c>
      <c r="H506" s="24">
        <v>823948</v>
      </c>
      <c r="I506" s="25">
        <v>817574.56</v>
      </c>
      <c r="J506" s="26">
        <f t="shared" si="279"/>
        <v>99.2</v>
      </c>
      <c r="K506" s="28">
        <f t="shared" si="278"/>
        <v>560</v>
      </c>
      <c r="L506" s="28">
        <v>823.9</v>
      </c>
      <c r="M506" s="2">
        <f t="shared" si="290"/>
        <v>823.9</v>
      </c>
      <c r="N506" s="2">
        <f t="shared" si="290"/>
        <v>817.6</v>
      </c>
      <c r="O506" s="27">
        <f t="shared" si="280"/>
        <v>99.2</v>
      </c>
      <c r="P506" s="34">
        <v>817.6</v>
      </c>
      <c r="Q506" s="34">
        <f t="shared" si="270"/>
        <v>0</v>
      </c>
      <c r="R506" s="67">
        <f t="shared" si="268"/>
        <v>0</v>
      </c>
    </row>
    <row r="507" spans="1:18">
      <c r="A507" s="30" t="s">
        <v>195</v>
      </c>
      <c r="B507" s="31">
        <v>903</v>
      </c>
      <c r="C507" s="32">
        <v>7</v>
      </c>
      <c r="D507" s="32">
        <v>9</v>
      </c>
      <c r="E507" s="23" t="s">
        <v>454</v>
      </c>
      <c r="F507" s="29" t="s">
        <v>196</v>
      </c>
      <c r="G507" s="24">
        <v>2300</v>
      </c>
      <c r="H507" s="24">
        <v>1582</v>
      </c>
      <c r="I507" s="25">
        <v>1415</v>
      </c>
      <c r="J507" s="26">
        <f t="shared" si="279"/>
        <v>89.4</v>
      </c>
      <c r="K507" s="28">
        <f t="shared" si="278"/>
        <v>2.2999999999999998</v>
      </c>
      <c r="L507" s="28">
        <v>1.6</v>
      </c>
      <c r="M507" s="2">
        <f t="shared" si="290"/>
        <v>1.6</v>
      </c>
      <c r="N507" s="2">
        <f t="shared" si="290"/>
        <v>1.4</v>
      </c>
      <c r="O507" s="27">
        <f t="shared" si="280"/>
        <v>87.5</v>
      </c>
      <c r="P507" s="34">
        <v>1.4</v>
      </c>
      <c r="Q507" s="34">
        <f t="shared" si="270"/>
        <v>0</v>
      </c>
      <c r="R507" s="67">
        <f t="shared" si="268"/>
        <v>0</v>
      </c>
    </row>
    <row r="508" spans="1:18">
      <c r="A508" s="30" t="s">
        <v>197</v>
      </c>
      <c r="B508" s="31">
        <v>903</v>
      </c>
      <c r="C508" s="32">
        <v>7</v>
      </c>
      <c r="D508" s="32">
        <v>9</v>
      </c>
      <c r="E508" s="23" t="s">
        <v>454</v>
      </c>
      <c r="F508" s="29" t="s">
        <v>198</v>
      </c>
      <c r="G508" s="24">
        <v>0</v>
      </c>
      <c r="H508" s="24">
        <v>100</v>
      </c>
      <c r="I508" s="25">
        <v>44.58</v>
      </c>
      <c r="J508" s="26">
        <f t="shared" si="279"/>
        <v>44.6</v>
      </c>
      <c r="K508" s="28">
        <f t="shared" si="278"/>
        <v>0</v>
      </c>
      <c r="L508" s="28">
        <v>0.1</v>
      </c>
      <c r="M508" s="2">
        <f t="shared" si="290"/>
        <v>0.1</v>
      </c>
      <c r="N508" s="2">
        <f t="shared" si="290"/>
        <v>0</v>
      </c>
      <c r="O508" s="27">
        <f t="shared" si="280"/>
        <v>0</v>
      </c>
      <c r="P508" s="34">
        <v>0</v>
      </c>
      <c r="Q508" s="34">
        <f t="shared" si="270"/>
        <v>0</v>
      </c>
      <c r="R508" s="67">
        <f t="shared" si="268"/>
        <v>0</v>
      </c>
    </row>
    <row r="509" spans="1:18" ht="78.75">
      <c r="A509" s="30" t="s">
        <v>455</v>
      </c>
      <c r="B509" s="31">
        <v>903</v>
      </c>
      <c r="C509" s="32">
        <v>7</v>
      </c>
      <c r="D509" s="32">
        <v>9</v>
      </c>
      <c r="E509" s="23" t="s">
        <v>456</v>
      </c>
      <c r="F509" s="29"/>
      <c r="G509" s="24">
        <f>SUM(G510:G515)</f>
        <v>19752100</v>
      </c>
      <c r="H509" s="24">
        <f t="shared" ref="H509:I509" si="298">SUM(H510:H515)</f>
        <v>18521437.550000001</v>
      </c>
      <c r="I509" s="24">
        <f t="shared" si="298"/>
        <v>17074794.57</v>
      </c>
      <c r="J509" s="26">
        <f t="shared" si="279"/>
        <v>92.2</v>
      </c>
      <c r="K509" s="2">
        <f t="shared" ref="K509:M509" si="299">SUM(K510:K515)</f>
        <v>19752.099999999999</v>
      </c>
      <c r="L509" s="2">
        <f t="shared" ref="L509" si="300">SUM(L510:L515)</f>
        <v>18521.400000000001</v>
      </c>
      <c r="M509" s="2">
        <f t="shared" si="299"/>
        <v>18521.400000000001</v>
      </c>
      <c r="N509" s="2">
        <f>SUM(N510:N515)</f>
        <v>17074.7</v>
      </c>
      <c r="O509" s="27">
        <f t="shared" si="280"/>
        <v>92.2</v>
      </c>
      <c r="P509" s="34">
        <v>17074.8</v>
      </c>
      <c r="Q509" s="34">
        <f t="shared" si="270"/>
        <v>-0.1</v>
      </c>
      <c r="R509" s="67">
        <f t="shared" si="268"/>
        <v>0</v>
      </c>
    </row>
    <row r="510" spans="1:18" ht="31.5">
      <c r="A510" s="30" t="s">
        <v>201</v>
      </c>
      <c r="B510" s="31">
        <v>903</v>
      </c>
      <c r="C510" s="32">
        <v>7</v>
      </c>
      <c r="D510" s="32">
        <v>9</v>
      </c>
      <c r="E510" s="23" t="s">
        <v>456</v>
      </c>
      <c r="F510" s="29" t="s">
        <v>202</v>
      </c>
      <c r="G510" s="24">
        <v>10402300</v>
      </c>
      <c r="H510" s="24">
        <v>10402300</v>
      </c>
      <c r="I510" s="25">
        <v>10358041.65</v>
      </c>
      <c r="J510" s="26">
        <f t="shared" si="279"/>
        <v>99.6</v>
      </c>
      <c r="K510" s="28">
        <f t="shared" si="278"/>
        <v>10402.299999999999</v>
      </c>
      <c r="L510" s="28">
        <v>10402.299999999999</v>
      </c>
      <c r="M510" s="2">
        <f t="shared" si="290"/>
        <v>10402.299999999999</v>
      </c>
      <c r="N510" s="2">
        <f t="shared" si="290"/>
        <v>10358</v>
      </c>
      <c r="O510" s="27">
        <f t="shared" si="280"/>
        <v>99.6</v>
      </c>
      <c r="P510" s="34">
        <v>10358</v>
      </c>
      <c r="Q510" s="34">
        <f t="shared" si="270"/>
        <v>0</v>
      </c>
      <c r="R510" s="67">
        <f t="shared" si="268"/>
        <v>0</v>
      </c>
    </row>
    <row r="511" spans="1:18" ht="31.5">
      <c r="A511" s="30" t="s">
        <v>203</v>
      </c>
      <c r="B511" s="31">
        <v>903</v>
      </c>
      <c r="C511" s="32">
        <v>7</v>
      </c>
      <c r="D511" s="32">
        <v>9</v>
      </c>
      <c r="E511" s="23" t="s">
        <v>456</v>
      </c>
      <c r="F511" s="29" t="s">
        <v>204</v>
      </c>
      <c r="G511" s="24">
        <v>470000</v>
      </c>
      <c r="H511" s="24">
        <v>276500</v>
      </c>
      <c r="I511" s="25">
        <v>165693.5</v>
      </c>
      <c r="J511" s="26">
        <f t="shared" si="279"/>
        <v>59.9</v>
      </c>
      <c r="K511" s="28">
        <f t="shared" si="278"/>
        <v>470</v>
      </c>
      <c r="L511" s="28">
        <v>276.5</v>
      </c>
      <c r="M511" s="2">
        <f t="shared" si="290"/>
        <v>276.5</v>
      </c>
      <c r="N511" s="2">
        <f t="shared" si="290"/>
        <v>165.7</v>
      </c>
      <c r="O511" s="27">
        <f t="shared" si="280"/>
        <v>59.9</v>
      </c>
      <c r="P511" s="34">
        <v>165.7</v>
      </c>
      <c r="Q511" s="34">
        <f t="shared" si="270"/>
        <v>0</v>
      </c>
      <c r="R511" s="67">
        <f t="shared" si="268"/>
        <v>0</v>
      </c>
    </row>
    <row r="512" spans="1:18" ht="31.5">
      <c r="A512" s="30" t="s">
        <v>191</v>
      </c>
      <c r="B512" s="31">
        <v>903</v>
      </c>
      <c r="C512" s="32">
        <v>7</v>
      </c>
      <c r="D512" s="32">
        <v>9</v>
      </c>
      <c r="E512" s="23" t="s">
        <v>456</v>
      </c>
      <c r="F512" s="29" t="s">
        <v>192</v>
      </c>
      <c r="G512" s="24">
        <v>1100000</v>
      </c>
      <c r="H512" s="24">
        <v>1064000</v>
      </c>
      <c r="I512" s="25">
        <v>1050275.58</v>
      </c>
      <c r="J512" s="26">
        <f t="shared" si="279"/>
        <v>98.7</v>
      </c>
      <c r="K512" s="28">
        <f t="shared" si="278"/>
        <v>1100</v>
      </c>
      <c r="L512" s="28">
        <v>1064</v>
      </c>
      <c r="M512" s="2">
        <f t="shared" si="290"/>
        <v>1064</v>
      </c>
      <c r="N512" s="2">
        <f t="shared" si="290"/>
        <v>1050.3</v>
      </c>
      <c r="O512" s="27">
        <f t="shared" si="280"/>
        <v>98.7</v>
      </c>
      <c r="P512" s="34">
        <v>1050.3</v>
      </c>
      <c r="Q512" s="34">
        <f t="shared" si="270"/>
        <v>0</v>
      </c>
      <c r="R512" s="67">
        <f t="shared" si="268"/>
        <v>0</v>
      </c>
    </row>
    <row r="513" spans="1:18" ht="31.5">
      <c r="A513" s="30" t="s">
        <v>114</v>
      </c>
      <c r="B513" s="31">
        <v>903</v>
      </c>
      <c r="C513" s="32">
        <v>7</v>
      </c>
      <c r="D513" s="32">
        <v>9</v>
      </c>
      <c r="E513" s="23" t="s">
        <v>456</v>
      </c>
      <c r="F513" s="29" t="s">
        <v>115</v>
      </c>
      <c r="G513" s="24">
        <v>7764500</v>
      </c>
      <c r="H513" s="24">
        <v>6765337.5499999998</v>
      </c>
      <c r="I513" s="25">
        <v>5488699.21</v>
      </c>
      <c r="J513" s="26">
        <f t="shared" si="279"/>
        <v>81.099999999999994</v>
      </c>
      <c r="K513" s="28">
        <f t="shared" si="278"/>
        <v>7764.5</v>
      </c>
      <c r="L513" s="28">
        <v>6765.3</v>
      </c>
      <c r="M513" s="2">
        <f t="shared" si="290"/>
        <v>6765.3</v>
      </c>
      <c r="N513" s="2">
        <f t="shared" si="290"/>
        <v>5488.7</v>
      </c>
      <c r="O513" s="27">
        <f t="shared" si="280"/>
        <v>81.099999999999994</v>
      </c>
      <c r="P513" s="34">
        <v>5488.7</v>
      </c>
      <c r="Q513" s="34">
        <f t="shared" si="270"/>
        <v>0</v>
      </c>
      <c r="R513" s="67">
        <f t="shared" si="268"/>
        <v>0</v>
      </c>
    </row>
    <row r="514" spans="1:18">
      <c r="A514" s="30" t="s">
        <v>195</v>
      </c>
      <c r="B514" s="31">
        <v>903</v>
      </c>
      <c r="C514" s="32">
        <v>7</v>
      </c>
      <c r="D514" s="32">
        <v>9</v>
      </c>
      <c r="E514" s="23" t="s">
        <v>456</v>
      </c>
      <c r="F514" s="29" t="s">
        <v>196</v>
      </c>
      <c r="G514" s="24">
        <v>5300</v>
      </c>
      <c r="H514" s="24">
        <v>5300</v>
      </c>
      <c r="I514" s="25">
        <v>4442</v>
      </c>
      <c r="J514" s="26">
        <f t="shared" si="279"/>
        <v>83.8</v>
      </c>
      <c r="K514" s="28">
        <f t="shared" si="278"/>
        <v>5.3</v>
      </c>
      <c r="L514" s="28">
        <v>5.3</v>
      </c>
      <c r="M514" s="2">
        <f t="shared" si="290"/>
        <v>5.3</v>
      </c>
      <c r="N514" s="2">
        <f t="shared" si="290"/>
        <v>4.4000000000000004</v>
      </c>
      <c r="O514" s="27">
        <f t="shared" si="280"/>
        <v>83</v>
      </c>
      <c r="P514" s="34">
        <v>4.4000000000000004</v>
      </c>
      <c r="Q514" s="34">
        <f t="shared" si="270"/>
        <v>0</v>
      </c>
      <c r="R514" s="67">
        <f t="shared" si="268"/>
        <v>0</v>
      </c>
    </row>
    <row r="515" spans="1:18">
      <c r="A515" s="30" t="s">
        <v>197</v>
      </c>
      <c r="B515" s="31">
        <v>903</v>
      </c>
      <c r="C515" s="32">
        <v>7</v>
      </c>
      <c r="D515" s="32">
        <v>9</v>
      </c>
      <c r="E515" s="23" t="s">
        <v>456</v>
      </c>
      <c r="F515" s="29" t="s">
        <v>198</v>
      </c>
      <c r="G515" s="24">
        <v>10000</v>
      </c>
      <c r="H515" s="24">
        <v>8000</v>
      </c>
      <c r="I515" s="25">
        <v>7642.63</v>
      </c>
      <c r="J515" s="26">
        <f t="shared" si="279"/>
        <v>95.5</v>
      </c>
      <c r="K515" s="28">
        <f t="shared" si="278"/>
        <v>10</v>
      </c>
      <c r="L515" s="28">
        <v>8</v>
      </c>
      <c r="M515" s="2">
        <f t="shared" si="290"/>
        <v>8</v>
      </c>
      <c r="N515" s="2">
        <f t="shared" si="290"/>
        <v>7.6</v>
      </c>
      <c r="O515" s="27">
        <f t="shared" si="280"/>
        <v>95</v>
      </c>
      <c r="P515" s="34">
        <v>7.6</v>
      </c>
      <c r="Q515" s="34">
        <f t="shared" si="270"/>
        <v>0</v>
      </c>
      <c r="R515" s="67">
        <f t="shared" si="268"/>
        <v>0</v>
      </c>
    </row>
    <row r="516" spans="1:18" ht="63">
      <c r="A516" s="30" t="s">
        <v>457</v>
      </c>
      <c r="B516" s="31">
        <v>903</v>
      </c>
      <c r="C516" s="32">
        <v>7</v>
      </c>
      <c r="D516" s="32">
        <v>9</v>
      </c>
      <c r="E516" s="23" t="s">
        <v>458</v>
      </c>
      <c r="F516" s="29" t="s">
        <v>94</v>
      </c>
      <c r="G516" s="24">
        <v>3706400</v>
      </c>
      <c r="H516" s="24">
        <v>0</v>
      </c>
      <c r="I516" s="25">
        <v>0</v>
      </c>
      <c r="J516" s="26"/>
      <c r="K516" s="2">
        <f t="shared" ref="K516:M516" si="301">SUM(K517:K518)</f>
        <v>3706.4</v>
      </c>
      <c r="L516" s="2">
        <f t="shared" ref="L516" si="302">SUM(L517:L518)</f>
        <v>0</v>
      </c>
      <c r="M516" s="2">
        <f t="shared" si="301"/>
        <v>0</v>
      </c>
      <c r="N516" s="2">
        <f>SUM(N517:N518)</f>
        <v>0</v>
      </c>
      <c r="O516" s="27"/>
      <c r="P516" s="34">
        <v>0</v>
      </c>
      <c r="Q516" s="34">
        <f t="shared" si="270"/>
        <v>0</v>
      </c>
      <c r="R516" s="67">
        <f t="shared" si="268"/>
        <v>0</v>
      </c>
    </row>
    <row r="517" spans="1:18" ht="47.25">
      <c r="A517" s="30" t="s">
        <v>110</v>
      </c>
      <c r="B517" s="31">
        <v>903</v>
      </c>
      <c r="C517" s="32">
        <v>7</v>
      </c>
      <c r="D517" s="32">
        <v>9</v>
      </c>
      <c r="E517" s="23" t="s">
        <v>458</v>
      </c>
      <c r="F517" s="29" t="s">
        <v>111</v>
      </c>
      <c r="G517" s="24">
        <v>3669600</v>
      </c>
      <c r="H517" s="24">
        <v>0</v>
      </c>
      <c r="I517" s="25">
        <v>0</v>
      </c>
      <c r="J517" s="26"/>
      <c r="K517" s="28">
        <f t="shared" si="278"/>
        <v>3669.6</v>
      </c>
      <c r="L517" s="28">
        <f t="shared" si="278"/>
        <v>0</v>
      </c>
      <c r="M517" s="2">
        <f t="shared" si="290"/>
        <v>0</v>
      </c>
      <c r="N517" s="2">
        <f t="shared" si="290"/>
        <v>0</v>
      </c>
      <c r="O517" s="27"/>
      <c r="P517" s="34">
        <v>0</v>
      </c>
      <c r="Q517" s="34">
        <f t="shared" si="270"/>
        <v>0</v>
      </c>
      <c r="R517" s="67">
        <f t="shared" si="268"/>
        <v>0</v>
      </c>
    </row>
    <row r="518" spans="1:18">
      <c r="A518" s="30" t="s">
        <v>106</v>
      </c>
      <c r="B518" s="31">
        <v>903</v>
      </c>
      <c r="C518" s="32">
        <v>7</v>
      </c>
      <c r="D518" s="32">
        <v>9</v>
      </c>
      <c r="E518" s="23" t="s">
        <v>458</v>
      </c>
      <c r="F518" s="29" t="s">
        <v>107</v>
      </c>
      <c r="G518" s="24">
        <v>36800</v>
      </c>
      <c r="H518" s="24">
        <v>0</v>
      </c>
      <c r="I518" s="25">
        <v>0</v>
      </c>
      <c r="J518" s="26"/>
      <c r="K518" s="28">
        <f t="shared" si="278"/>
        <v>36.799999999999997</v>
      </c>
      <c r="L518" s="28">
        <f t="shared" si="278"/>
        <v>0</v>
      </c>
      <c r="M518" s="2">
        <f t="shared" si="290"/>
        <v>0</v>
      </c>
      <c r="N518" s="2">
        <f t="shared" si="290"/>
        <v>0</v>
      </c>
      <c r="O518" s="27"/>
      <c r="P518" s="34">
        <v>0</v>
      </c>
      <c r="Q518" s="34">
        <f t="shared" si="270"/>
        <v>0</v>
      </c>
      <c r="R518" s="67">
        <f t="shared" si="268"/>
        <v>0</v>
      </c>
    </row>
    <row r="519" spans="1:18" ht="63">
      <c r="A519" s="30" t="s">
        <v>459</v>
      </c>
      <c r="B519" s="31">
        <v>903</v>
      </c>
      <c r="C519" s="32">
        <v>7</v>
      </c>
      <c r="D519" s="32">
        <v>9</v>
      </c>
      <c r="E519" s="23" t="s">
        <v>460</v>
      </c>
      <c r="F519" s="29" t="s">
        <v>94</v>
      </c>
      <c r="G519" s="24">
        <v>4867400</v>
      </c>
      <c r="H519" s="24">
        <v>4805285</v>
      </c>
      <c r="I519" s="25">
        <v>4805285</v>
      </c>
      <c r="J519" s="26">
        <f t="shared" si="279"/>
        <v>100</v>
      </c>
      <c r="K519" s="2">
        <f t="shared" ref="K519:M519" si="303">SUM(K520:K521)</f>
        <v>4867.3999999999996</v>
      </c>
      <c r="L519" s="2">
        <f t="shared" si="303"/>
        <v>4805.3</v>
      </c>
      <c r="M519" s="2">
        <f t="shared" si="303"/>
        <v>4805.3</v>
      </c>
      <c r="N519" s="2">
        <f>SUM(N520:N521)</f>
        <v>4805.3</v>
      </c>
      <c r="O519" s="27">
        <f t="shared" si="280"/>
        <v>100</v>
      </c>
      <c r="P519" s="34">
        <v>4805.3</v>
      </c>
      <c r="Q519" s="34">
        <f t="shared" si="270"/>
        <v>0</v>
      </c>
      <c r="R519" s="67">
        <f t="shared" si="268"/>
        <v>0</v>
      </c>
    </row>
    <row r="520" spans="1:18" ht="47.25">
      <c r="A520" s="30" t="s">
        <v>110</v>
      </c>
      <c r="B520" s="31">
        <v>903</v>
      </c>
      <c r="C520" s="32">
        <v>7</v>
      </c>
      <c r="D520" s="32">
        <v>9</v>
      </c>
      <c r="E520" s="23" t="s">
        <v>460</v>
      </c>
      <c r="F520" s="29" t="s">
        <v>111</v>
      </c>
      <c r="G520" s="24">
        <v>4863700</v>
      </c>
      <c r="H520" s="24">
        <v>4801585</v>
      </c>
      <c r="I520" s="25">
        <v>4801585</v>
      </c>
      <c r="J520" s="26">
        <f t="shared" si="279"/>
        <v>100</v>
      </c>
      <c r="K520" s="28">
        <f t="shared" si="278"/>
        <v>4863.7</v>
      </c>
      <c r="L520" s="28">
        <v>4801.6000000000004</v>
      </c>
      <c r="M520" s="2">
        <f t="shared" si="290"/>
        <v>4801.6000000000004</v>
      </c>
      <c r="N520" s="2">
        <f t="shared" si="290"/>
        <v>4801.6000000000004</v>
      </c>
      <c r="O520" s="27">
        <f t="shared" si="280"/>
        <v>100</v>
      </c>
      <c r="P520" s="34">
        <v>4801.6000000000004</v>
      </c>
      <c r="Q520" s="34">
        <f t="shared" si="270"/>
        <v>0</v>
      </c>
      <c r="R520" s="67">
        <f t="shared" si="268"/>
        <v>0</v>
      </c>
    </row>
    <row r="521" spans="1:18">
      <c r="A521" s="30" t="s">
        <v>106</v>
      </c>
      <c r="B521" s="31">
        <v>903</v>
      </c>
      <c r="C521" s="32">
        <v>7</v>
      </c>
      <c r="D521" s="32">
        <v>9</v>
      </c>
      <c r="E521" s="23" t="s">
        <v>460</v>
      </c>
      <c r="F521" s="29" t="s">
        <v>107</v>
      </c>
      <c r="G521" s="24">
        <v>3700</v>
      </c>
      <c r="H521" s="24">
        <v>3700</v>
      </c>
      <c r="I521" s="25">
        <v>3700</v>
      </c>
      <c r="J521" s="26">
        <f t="shared" si="279"/>
        <v>100</v>
      </c>
      <c r="K521" s="28">
        <f t="shared" si="278"/>
        <v>3.7</v>
      </c>
      <c r="L521" s="28">
        <v>3.7</v>
      </c>
      <c r="M521" s="2">
        <f t="shared" si="290"/>
        <v>3.7</v>
      </c>
      <c r="N521" s="2">
        <f t="shared" si="290"/>
        <v>3.7</v>
      </c>
      <c r="O521" s="27">
        <f t="shared" si="280"/>
        <v>100</v>
      </c>
      <c r="P521" s="34">
        <v>3.7</v>
      </c>
      <c r="Q521" s="34">
        <f t="shared" si="270"/>
        <v>0</v>
      </c>
      <c r="R521" s="67">
        <f t="shared" si="268"/>
        <v>0</v>
      </c>
    </row>
    <row r="522" spans="1:18" ht="94.5">
      <c r="A522" s="30" t="s">
        <v>461</v>
      </c>
      <c r="B522" s="31">
        <v>903</v>
      </c>
      <c r="C522" s="32">
        <v>7</v>
      </c>
      <c r="D522" s="32">
        <v>9</v>
      </c>
      <c r="E522" s="23" t="s">
        <v>462</v>
      </c>
      <c r="F522" s="29" t="s">
        <v>94</v>
      </c>
      <c r="G522" s="24">
        <v>300000</v>
      </c>
      <c r="H522" s="24">
        <v>290760</v>
      </c>
      <c r="I522" s="25">
        <v>290760</v>
      </c>
      <c r="J522" s="26">
        <f t="shared" si="279"/>
        <v>100</v>
      </c>
      <c r="K522" s="2">
        <f t="shared" ref="K522:M522" si="304">K523</f>
        <v>300</v>
      </c>
      <c r="L522" s="2">
        <f t="shared" si="304"/>
        <v>290.8</v>
      </c>
      <c r="M522" s="2">
        <f t="shared" si="304"/>
        <v>290.8</v>
      </c>
      <c r="N522" s="2">
        <f>N523</f>
        <v>290.8</v>
      </c>
      <c r="O522" s="27">
        <f t="shared" si="280"/>
        <v>100</v>
      </c>
      <c r="P522" s="34">
        <v>290.8</v>
      </c>
      <c r="Q522" s="34">
        <f t="shared" si="270"/>
        <v>0</v>
      </c>
      <c r="R522" s="67">
        <f t="shared" si="268"/>
        <v>0</v>
      </c>
    </row>
    <row r="523" spans="1:18" ht="31.5">
      <c r="A523" s="30" t="s">
        <v>114</v>
      </c>
      <c r="B523" s="31">
        <v>903</v>
      </c>
      <c r="C523" s="32">
        <v>7</v>
      </c>
      <c r="D523" s="32">
        <v>9</v>
      </c>
      <c r="E523" s="23" t="s">
        <v>462</v>
      </c>
      <c r="F523" s="29" t="s">
        <v>115</v>
      </c>
      <c r="G523" s="24">
        <v>300000</v>
      </c>
      <c r="H523" s="24">
        <v>290760</v>
      </c>
      <c r="I523" s="25">
        <v>290760</v>
      </c>
      <c r="J523" s="26">
        <f t="shared" si="279"/>
        <v>100</v>
      </c>
      <c r="K523" s="28">
        <f t="shared" si="278"/>
        <v>300</v>
      </c>
      <c r="L523" s="28">
        <v>290.8</v>
      </c>
      <c r="M523" s="2">
        <f t="shared" si="290"/>
        <v>290.8</v>
      </c>
      <c r="N523" s="2">
        <f t="shared" si="290"/>
        <v>290.8</v>
      </c>
      <c r="O523" s="27">
        <f t="shared" si="280"/>
        <v>100</v>
      </c>
      <c r="P523" s="34">
        <v>290.8</v>
      </c>
      <c r="Q523" s="34">
        <f t="shared" si="270"/>
        <v>0</v>
      </c>
      <c r="R523" s="67">
        <f t="shared" si="268"/>
        <v>0</v>
      </c>
    </row>
    <row r="524" spans="1:18">
      <c r="A524" s="30" t="s">
        <v>331</v>
      </c>
      <c r="B524" s="31">
        <v>903</v>
      </c>
      <c r="C524" s="32">
        <v>7</v>
      </c>
      <c r="D524" s="32">
        <v>9</v>
      </c>
      <c r="E524" s="23" t="s">
        <v>332</v>
      </c>
      <c r="F524" s="29"/>
      <c r="G524" s="24">
        <v>0</v>
      </c>
      <c r="H524" s="24">
        <v>118162</v>
      </c>
      <c r="I524" s="25">
        <v>118162</v>
      </c>
      <c r="J524" s="26">
        <f t="shared" si="279"/>
        <v>100</v>
      </c>
      <c r="K524" s="2">
        <f t="shared" ref="K524:M524" si="305">K525</f>
        <v>0</v>
      </c>
      <c r="L524" s="2">
        <f t="shared" si="305"/>
        <v>0</v>
      </c>
      <c r="M524" s="2">
        <f t="shared" si="305"/>
        <v>118.2</v>
      </c>
      <c r="N524" s="2">
        <f>N525</f>
        <v>118.2</v>
      </c>
      <c r="O524" s="27">
        <f t="shared" si="280"/>
        <v>100</v>
      </c>
      <c r="P524" s="34">
        <v>118.2</v>
      </c>
      <c r="Q524" s="34">
        <f t="shared" si="270"/>
        <v>0</v>
      </c>
      <c r="R524" s="67">
        <f t="shared" ref="R524:R587" si="306">G524/1000-K524</f>
        <v>0</v>
      </c>
    </row>
    <row r="525" spans="1:18" ht="31.5">
      <c r="A525" s="30" t="s">
        <v>114</v>
      </c>
      <c r="B525" s="31">
        <v>903</v>
      </c>
      <c r="C525" s="32">
        <v>7</v>
      </c>
      <c r="D525" s="32">
        <v>9</v>
      </c>
      <c r="E525" s="23" t="s">
        <v>332</v>
      </c>
      <c r="F525" s="29" t="s">
        <v>115</v>
      </c>
      <c r="G525" s="24">
        <v>0</v>
      </c>
      <c r="H525" s="24">
        <v>118162</v>
      </c>
      <c r="I525" s="25">
        <v>118162</v>
      </c>
      <c r="J525" s="26">
        <f t="shared" si="279"/>
        <v>100</v>
      </c>
      <c r="K525" s="28">
        <f t="shared" si="278"/>
        <v>0</v>
      </c>
      <c r="L525" s="28">
        <v>0</v>
      </c>
      <c r="M525" s="2">
        <f t="shared" si="290"/>
        <v>118.2</v>
      </c>
      <c r="N525" s="2">
        <f t="shared" si="290"/>
        <v>118.2</v>
      </c>
      <c r="O525" s="27">
        <f t="shared" si="280"/>
        <v>100</v>
      </c>
      <c r="P525" s="34">
        <v>118.2</v>
      </c>
      <c r="Q525" s="34">
        <f t="shared" si="270"/>
        <v>0</v>
      </c>
      <c r="R525" s="67">
        <f t="shared" si="306"/>
        <v>0</v>
      </c>
    </row>
    <row r="526" spans="1:18" ht="63">
      <c r="A526" s="30" t="s">
        <v>157</v>
      </c>
      <c r="B526" s="31">
        <v>903</v>
      </c>
      <c r="C526" s="32">
        <v>7</v>
      </c>
      <c r="D526" s="32">
        <v>9</v>
      </c>
      <c r="E526" s="23" t="s">
        <v>158</v>
      </c>
      <c r="F526" s="29" t="s">
        <v>94</v>
      </c>
      <c r="G526" s="24">
        <v>0</v>
      </c>
      <c r="H526" s="24">
        <v>1580300</v>
      </c>
      <c r="I526" s="25">
        <v>1580254</v>
      </c>
      <c r="J526" s="26">
        <f t="shared" si="279"/>
        <v>100</v>
      </c>
      <c r="K526" s="2">
        <f t="shared" ref="K526:M526" si="307">K527</f>
        <v>0</v>
      </c>
      <c r="L526" s="2">
        <f t="shared" si="307"/>
        <v>1580.3</v>
      </c>
      <c r="M526" s="2">
        <f t="shared" si="307"/>
        <v>1580.3</v>
      </c>
      <c r="N526" s="2">
        <f>N527</f>
        <v>1580.3</v>
      </c>
      <c r="O526" s="27">
        <f t="shared" si="280"/>
        <v>100</v>
      </c>
      <c r="P526" s="34">
        <v>1580.3</v>
      </c>
      <c r="Q526" s="34">
        <f t="shared" ref="Q526:Q589" si="308">N526-P526</f>
        <v>0</v>
      </c>
      <c r="R526" s="67">
        <f t="shared" si="306"/>
        <v>0</v>
      </c>
    </row>
    <row r="527" spans="1:18" ht="31.5">
      <c r="A527" s="30" t="s">
        <v>114</v>
      </c>
      <c r="B527" s="31">
        <v>903</v>
      </c>
      <c r="C527" s="32">
        <v>7</v>
      </c>
      <c r="D527" s="32">
        <v>9</v>
      </c>
      <c r="E527" s="23" t="s">
        <v>158</v>
      </c>
      <c r="F527" s="29" t="s">
        <v>115</v>
      </c>
      <c r="G527" s="24">
        <v>0</v>
      </c>
      <c r="H527" s="24">
        <v>1580300</v>
      </c>
      <c r="I527" s="25">
        <v>1580254</v>
      </c>
      <c r="J527" s="26">
        <f t="shared" si="279"/>
        <v>100</v>
      </c>
      <c r="K527" s="28">
        <f t="shared" si="278"/>
        <v>0</v>
      </c>
      <c r="L527" s="28">
        <v>1580.3</v>
      </c>
      <c r="M527" s="2">
        <f t="shared" si="290"/>
        <v>1580.3</v>
      </c>
      <c r="N527" s="2">
        <f t="shared" si="290"/>
        <v>1580.3</v>
      </c>
      <c r="O527" s="27">
        <f t="shared" si="280"/>
        <v>100</v>
      </c>
      <c r="P527" s="34">
        <v>1580.3</v>
      </c>
      <c r="Q527" s="34">
        <f t="shared" si="308"/>
        <v>0</v>
      </c>
      <c r="R527" s="67">
        <f t="shared" si="306"/>
        <v>0</v>
      </c>
    </row>
    <row r="528" spans="1:18">
      <c r="A528" s="30" t="s">
        <v>463</v>
      </c>
      <c r="B528" s="31">
        <v>903</v>
      </c>
      <c r="C528" s="32">
        <v>10</v>
      </c>
      <c r="D528" s="32" t="s">
        <v>94</v>
      </c>
      <c r="E528" s="23" t="s">
        <v>94</v>
      </c>
      <c r="F528" s="29" t="s">
        <v>94</v>
      </c>
      <c r="G528" s="24">
        <v>44832900</v>
      </c>
      <c r="H528" s="24">
        <v>36533101.82</v>
      </c>
      <c r="I528" s="25">
        <v>35632125</v>
      </c>
      <c r="J528" s="26">
        <f t="shared" si="279"/>
        <v>97.5</v>
      </c>
      <c r="K528" s="2">
        <f t="shared" ref="K528:M528" si="309">K529+K534</f>
        <v>44832.9</v>
      </c>
      <c r="L528" s="2">
        <f t="shared" si="309"/>
        <v>36533.1</v>
      </c>
      <c r="M528" s="2">
        <f t="shared" si="309"/>
        <v>36533.1</v>
      </c>
      <c r="N528" s="2">
        <f>N529+N534</f>
        <v>35632.1</v>
      </c>
      <c r="O528" s="27">
        <f t="shared" si="280"/>
        <v>97.5</v>
      </c>
      <c r="P528" s="34">
        <v>35632.1</v>
      </c>
      <c r="Q528" s="34">
        <f t="shared" si="308"/>
        <v>0</v>
      </c>
      <c r="R528" s="67">
        <f t="shared" si="306"/>
        <v>0</v>
      </c>
    </row>
    <row r="529" spans="1:18">
      <c r="A529" s="30" t="s">
        <v>72</v>
      </c>
      <c r="B529" s="31">
        <v>903</v>
      </c>
      <c r="C529" s="32">
        <v>10</v>
      </c>
      <c r="D529" s="32">
        <v>3</v>
      </c>
      <c r="E529" s="23" t="s">
        <v>94</v>
      </c>
      <c r="F529" s="29" t="s">
        <v>94</v>
      </c>
      <c r="G529" s="24">
        <v>4500000</v>
      </c>
      <c r="H529" s="24">
        <v>201.82</v>
      </c>
      <c r="I529" s="25">
        <v>0</v>
      </c>
      <c r="J529" s="26">
        <f t="shared" si="279"/>
        <v>0</v>
      </c>
      <c r="K529" s="2">
        <f t="shared" ref="K529:M529" si="310">K530+K532</f>
        <v>4500</v>
      </c>
      <c r="L529" s="2">
        <f t="shared" si="310"/>
        <v>0.2</v>
      </c>
      <c r="M529" s="2">
        <f t="shared" si="310"/>
        <v>0.2</v>
      </c>
      <c r="N529" s="2">
        <f>N530+N532</f>
        <v>0</v>
      </c>
      <c r="O529" s="27">
        <f t="shared" si="280"/>
        <v>0</v>
      </c>
      <c r="P529" s="34">
        <v>0</v>
      </c>
      <c r="Q529" s="34">
        <f t="shared" si="308"/>
        <v>0</v>
      </c>
      <c r="R529" s="67">
        <f t="shared" si="306"/>
        <v>0</v>
      </c>
    </row>
    <row r="530" spans="1:18" ht="63">
      <c r="A530" s="30" t="s">
        <v>464</v>
      </c>
      <c r="B530" s="31">
        <v>903</v>
      </c>
      <c r="C530" s="32">
        <v>10</v>
      </c>
      <c r="D530" s="32">
        <v>3</v>
      </c>
      <c r="E530" s="23" t="s">
        <v>465</v>
      </c>
      <c r="F530" s="29" t="s">
        <v>94</v>
      </c>
      <c r="G530" s="24">
        <v>4500000</v>
      </c>
      <c r="H530" s="24">
        <v>49.47</v>
      </c>
      <c r="I530" s="25">
        <v>0</v>
      </c>
      <c r="J530" s="26">
        <f t="shared" si="279"/>
        <v>0</v>
      </c>
      <c r="K530" s="2">
        <f t="shared" ref="K530:M530" si="311">K531</f>
        <v>4500</v>
      </c>
      <c r="L530" s="2">
        <f t="shared" si="311"/>
        <v>0</v>
      </c>
      <c r="M530" s="2">
        <f t="shared" si="311"/>
        <v>0</v>
      </c>
      <c r="N530" s="2">
        <f>N531</f>
        <v>0</v>
      </c>
      <c r="O530" s="27" t="e">
        <f t="shared" si="280"/>
        <v>#DIV/0!</v>
      </c>
      <c r="P530" s="34">
        <v>0</v>
      </c>
      <c r="Q530" s="34">
        <f t="shared" si="308"/>
        <v>0</v>
      </c>
      <c r="R530" s="67">
        <f t="shared" si="306"/>
        <v>0</v>
      </c>
    </row>
    <row r="531" spans="1:18" ht="47.25">
      <c r="A531" s="30" t="s">
        <v>268</v>
      </c>
      <c r="B531" s="31">
        <v>903</v>
      </c>
      <c r="C531" s="32">
        <v>10</v>
      </c>
      <c r="D531" s="32">
        <v>3</v>
      </c>
      <c r="E531" s="23" t="s">
        <v>465</v>
      </c>
      <c r="F531" s="29" t="s">
        <v>269</v>
      </c>
      <c r="G531" s="24">
        <v>4500000</v>
      </c>
      <c r="H531" s="24">
        <v>49.47</v>
      </c>
      <c r="I531" s="25">
        <v>0</v>
      </c>
      <c r="J531" s="26">
        <f t="shared" si="279"/>
        <v>0</v>
      </c>
      <c r="K531" s="28">
        <f t="shared" si="278"/>
        <v>4500</v>
      </c>
      <c r="L531" s="28">
        <f t="shared" si="278"/>
        <v>0</v>
      </c>
      <c r="M531" s="2">
        <f t="shared" si="290"/>
        <v>0</v>
      </c>
      <c r="N531" s="2">
        <f t="shared" si="290"/>
        <v>0</v>
      </c>
      <c r="O531" s="27"/>
      <c r="P531" s="34">
        <v>0</v>
      </c>
      <c r="Q531" s="34">
        <f t="shared" si="308"/>
        <v>0</v>
      </c>
      <c r="R531" s="67">
        <f t="shared" si="306"/>
        <v>0</v>
      </c>
    </row>
    <row r="532" spans="1:18" ht="94.5">
      <c r="A532" s="30" t="s">
        <v>466</v>
      </c>
      <c r="B532" s="31">
        <v>903</v>
      </c>
      <c r="C532" s="32">
        <v>10</v>
      </c>
      <c r="D532" s="32">
        <v>3</v>
      </c>
      <c r="E532" s="23" t="s">
        <v>467</v>
      </c>
      <c r="F532" s="29" t="s">
        <v>94</v>
      </c>
      <c r="G532" s="24">
        <v>0</v>
      </c>
      <c r="H532" s="24">
        <v>152.35</v>
      </c>
      <c r="I532" s="25">
        <v>0</v>
      </c>
      <c r="J532" s="26">
        <f t="shared" si="279"/>
        <v>0</v>
      </c>
      <c r="K532" s="2">
        <f t="shared" ref="K532:M532" si="312">K533</f>
        <v>0</v>
      </c>
      <c r="L532" s="2">
        <f t="shared" si="312"/>
        <v>0.2</v>
      </c>
      <c r="M532" s="2">
        <f t="shared" si="312"/>
        <v>0.2</v>
      </c>
      <c r="N532" s="2">
        <f>N533</f>
        <v>0</v>
      </c>
      <c r="O532" s="27">
        <f t="shared" si="280"/>
        <v>0</v>
      </c>
      <c r="P532" s="34">
        <v>0</v>
      </c>
      <c r="Q532" s="34">
        <f t="shared" si="308"/>
        <v>0</v>
      </c>
      <c r="R532" s="67">
        <f t="shared" si="306"/>
        <v>0</v>
      </c>
    </row>
    <row r="533" spans="1:18" ht="47.25">
      <c r="A533" s="30" t="s">
        <v>268</v>
      </c>
      <c r="B533" s="31">
        <v>903</v>
      </c>
      <c r="C533" s="32">
        <v>10</v>
      </c>
      <c r="D533" s="32">
        <v>3</v>
      </c>
      <c r="E533" s="23" t="s">
        <v>467</v>
      </c>
      <c r="F533" s="29" t="s">
        <v>269</v>
      </c>
      <c r="G533" s="24">
        <v>0</v>
      </c>
      <c r="H533" s="24">
        <v>152.35</v>
      </c>
      <c r="I533" s="25">
        <v>0</v>
      </c>
      <c r="J533" s="26">
        <f t="shared" si="279"/>
        <v>0</v>
      </c>
      <c r="K533" s="28">
        <f t="shared" si="278"/>
        <v>0</v>
      </c>
      <c r="L533" s="28">
        <f t="shared" si="278"/>
        <v>0.2</v>
      </c>
      <c r="M533" s="2">
        <f>H533/1000-0.1+0.1</f>
        <v>0.2</v>
      </c>
      <c r="N533" s="2">
        <f t="shared" si="290"/>
        <v>0</v>
      </c>
      <c r="O533" s="27">
        <f t="shared" si="280"/>
        <v>0</v>
      </c>
      <c r="P533" s="34">
        <v>0</v>
      </c>
      <c r="Q533" s="34">
        <f t="shared" si="308"/>
        <v>0</v>
      </c>
      <c r="R533" s="67">
        <f t="shared" si="306"/>
        <v>0</v>
      </c>
    </row>
    <row r="534" spans="1:18">
      <c r="A534" s="30" t="s">
        <v>73</v>
      </c>
      <c r="B534" s="31">
        <v>903</v>
      </c>
      <c r="C534" s="32">
        <v>10</v>
      </c>
      <c r="D534" s="32">
        <v>4</v>
      </c>
      <c r="E534" s="23" t="s">
        <v>94</v>
      </c>
      <c r="F534" s="29" t="s">
        <v>94</v>
      </c>
      <c r="G534" s="24">
        <v>40332900</v>
      </c>
      <c r="H534" s="24">
        <v>36532900</v>
      </c>
      <c r="I534" s="25">
        <v>35632125</v>
      </c>
      <c r="J534" s="26">
        <f t="shared" si="279"/>
        <v>97.5</v>
      </c>
      <c r="K534" s="2">
        <f t="shared" ref="K534:M534" si="313">K535+K538</f>
        <v>40332.9</v>
      </c>
      <c r="L534" s="2">
        <f t="shared" si="313"/>
        <v>36532.9</v>
      </c>
      <c r="M534" s="2">
        <f t="shared" si="313"/>
        <v>36532.9</v>
      </c>
      <c r="N534" s="2">
        <f>N535+N538</f>
        <v>35632.1</v>
      </c>
      <c r="O534" s="27">
        <f t="shared" si="280"/>
        <v>97.5</v>
      </c>
      <c r="P534" s="34">
        <v>35632.1</v>
      </c>
      <c r="Q534" s="34">
        <f t="shared" si="308"/>
        <v>0</v>
      </c>
      <c r="R534" s="67">
        <f t="shared" si="306"/>
        <v>0</v>
      </c>
    </row>
    <row r="535" spans="1:18" ht="220.5">
      <c r="A535" s="30" t="s">
        <v>468</v>
      </c>
      <c r="B535" s="31">
        <v>903</v>
      </c>
      <c r="C535" s="32">
        <v>10</v>
      </c>
      <c r="D535" s="32">
        <v>4</v>
      </c>
      <c r="E535" s="23" t="s">
        <v>469</v>
      </c>
      <c r="F535" s="29" t="s">
        <v>94</v>
      </c>
      <c r="G535" s="24">
        <v>54600</v>
      </c>
      <c r="H535" s="24">
        <v>54600</v>
      </c>
      <c r="I535" s="25">
        <v>0</v>
      </c>
      <c r="J535" s="26">
        <f t="shared" si="279"/>
        <v>0</v>
      </c>
      <c r="K535" s="2">
        <f t="shared" ref="K535:M535" si="314">K536+K537</f>
        <v>54.6</v>
      </c>
      <c r="L535" s="2">
        <f t="shared" si="314"/>
        <v>54.6</v>
      </c>
      <c r="M535" s="2">
        <f t="shared" si="314"/>
        <v>54.6</v>
      </c>
      <c r="N535" s="2">
        <f>N536+N537</f>
        <v>0</v>
      </c>
      <c r="O535" s="27">
        <f t="shared" si="280"/>
        <v>0</v>
      </c>
      <c r="P535" s="34">
        <v>0</v>
      </c>
      <c r="Q535" s="34">
        <f t="shared" si="308"/>
        <v>0</v>
      </c>
      <c r="R535" s="67">
        <f t="shared" si="306"/>
        <v>0</v>
      </c>
    </row>
    <row r="536" spans="1:18" ht="31.5">
      <c r="A536" s="30" t="s">
        <v>203</v>
      </c>
      <c r="B536" s="31">
        <v>903</v>
      </c>
      <c r="C536" s="32">
        <v>10</v>
      </c>
      <c r="D536" s="32">
        <v>4</v>
      </c>
      <c r="E536" s="23" t="s">
        <v>469</v>
      </c>
      <c r="F536" s="29" t="s">
        <v>204</v>
      </c>
      <c r="G536" s="24">
        <v>6000</v>
      </c>
      <c r="H536" s="24">
        <v>11900</v>
      </c>
      <c r="I536" s="25">
        <v>0</v>
      </c>
      <c r="J536" s="26">
        <f t="shared" si="279"/>
        <v>0</v>
      </c>
      <c r="K536" s="28">
        <f t="shared" si="278"/>
        <v>6</v>
      </c>
      <c r="L536" s="28">
        <v>11.9</v>
      </c>
      <c r="M536" s="2">
        <f t="shared" si="290"/>
        <v>11.9</v>
      </c>
      <c r="N536" s="2">
        <f t="shared" si="290"/>
        <v>0</v>
      </c>
      <c r="O536" s="27">
        <f t="shared" si="280"/>
        <v>0</v>
      </c>
      <c r="P536" s="34">
        <v>0</v>
      </c>
      <c r="Q536" s="34">
        <f t="shared" si="308"/>
        <v>0</v>
      </c>
      <c r="R536" s="67">
        <f t="shared" si="306"/>
        <v>0</v>
      </c>
    </row>
    <row r="537" spans="1:18" ht="31.5">
      <c r="A537" s="30" t="s">
        <v>114</v>
      </c>
      <c r="B537" s="31">
        <v>903</v>
      </c>
      <c r="C537" s="32">
        <v>10</v>
      </c>
      <c r="D537" s="32">
        <v>4</v>
      </c>
      <c r="E537" s="23" t="s">
        <v>469</v>
      </c>
      <c r="F537" s="29" t="s">
        <v>115</v>
      </c>
      <c r="G537" s="24">
        <v>48600</v>
      </c>
      <c r="H537" s="24">
        <v>42700</v>
      </c>
      <c r="I537" s="25">
        <v>0</v>
      </c>
      <c r="J537" s="26">
        <f t="shared" si="279"/>
        <v>0</v>
      </c>
      <c r="K537" s="28">
        <f t="shared" si="278"/>
        <v>48.6</v>
      </c>
      <c r="L537" s="28">
        <v>42.7</v>
      </c>
      <c r="M537" s="2">
        <f t="shared" si="290"/>
        <v>42.7</v>
      </c>
      <c r="N537" s="2">
        <f t="shared" si="290"/>
        <v>0</v>
      </c>
      <c r="O537" s="27">
        <f t="shared" si="280"/>
        <v>0</v>
      </c>
      <c r="P537" s="34">
        <v>0</v>
      </c>
      <c r="Q537" s="34">
        <f t="shared" si="308"/>
        <v>0</v>
      </c>
      <c r="R537" s="67">
        <f t="shared" si="306"/>
        <v>0</v>
      </c>
    </row>
    <row r="538" spans="1:18" ht="94.5">
      <c r="A538" s="30" t="s">
        <v>470</v>
      </c>
      <c r="B538" s="31">
        <v>903</v>
      </c>
      <c r="C538" s="32">
        <v>10</v>
      </c>
      <c r="D538" s="32">
        <v>4</v>
      </c>
      <c r="E538" s="23" t="s">
        <v>471</v>
      </c>
      <c r="F538" s="29" t="s">
        <v>94</v>
      </c>
      <c r="G538" s="24">
        <v>40278300</v>
      </c>
      <c r="H538" s="24">
        <v>36478300</v>
      </c>
      <c r="I538" s="25">
        <v>35632125</v>
      </c>
      <c r="J538" s="26">
        <f t="shared" si="279"/>
        <v>97.7</v>
      </c>
      <c r="K538" s="2">
        <f t="shared" ref="K538:M538" si="315">K539</f>
        <v>40278.300000000003</v>
      </c>
      <c r="L538" s="2">
        <f t="shared" si="315"/>
        <v>36478.300000000003</v>
      </c>
      <c r="M538" s="2">
        <f t="shared" si="315"/>
        <v>36478.300000000003</v>
      </c>
      <c r="N538" s="2">
        <f>N539</f>
        <v>35632.1</v>
      </c>
      <c r="O538" s="27">
        <f t="shared" si="280"/>
        <v>97.7</v>
      </c>
      <c r="P538" s="34">
        <v>35632.1</v>
      </c>
      <c r="Q538" s="34">
        <f t="shared" si="308"/>
        <v>0</v>
      </c>
      <c r="R538" s="67">
        <f t="shared" si="306"/>
        <v>0</v>
      </c>
    </row>
    <row r="539" spans="1:18">
      <c r="A539" s="30" t="s">
        <v>397</v>
      </c>
      <c r="B539" s="31">
        <v>903</v>
      </c>
      <c r="C539" s="32">
        <v>10</v>
      </c>
      <c r="D539" s="32">
        <v>4</v>
      </c>
      <c r="E539" s="23" t="s">
        <v>471</v>
      </c>
      <c r="F539" s="29" t="s">
        <v>398</v>
      </c>
      <c r="G539" s="24">
        <v>40278300</v>
      </c>
      <c r="H539" s="24">
        <v>36478300</v>
      </c>
      <c r="I539" s="25">
        <v>35632125</v>
      </c>
      <c r="J539" s="26">
        <f t="shared" si="279"/>
        <v>97.7</v>
      </c>
      <c r="K539" s="28">
        <f t="shared" si="278"/>
        <v>40278.300000000003</v>
      </c>
      <c r="L539" s="28">
        <v>36478.300000000003</v>
      </c>
      <c r="M539" s="2">
        <f t="shared" si="290"/>
        <v>36478.300000000003</v>
      </c>
      <c r="N539" s="2">
        <f t="shared" si="290"/>
        <v>35632.1</v>
      </c>
      <c r="O539" s="27">
        <f t="shared" si="280"/>
        <v>97.7</v>
      </c>
      <c r="P539" s="34">
        <v>35632.1</v>
      </c>
      <c r="Q539" s="34">
        <f t="shared" si="308"/>
        <v>0</v>
      </c>
      <c r="R539" s="67">
        <f t="shared" si="306"/>
        <v>0</v>
      </c>
    </row>
    <row r="540" spans="1:18">
      <c r="A540" s="30" t="s">
        <v>5</v>
      </c>
      <c r="B540" s="31">
        <v>904</v>
      </c>
      <c r="C540" s="32" t="s">
        <v>94</v>
      </c>
      <c r="D540" s="32" t="s">
        <v>94</v>
      </c>
      <c r="E540" s="23" t="s">
        <v>94</v>
      </c>
      <c r="F540" s="29" t="s">
        <v>94</v>
      </c>
      <c r="G540" s="24">
        <v>101773100</v>
      </c>
      <c r="H540" s="24">
        <v>99798000</v>
      </c>
      <c r="I540" s="25">
        <v>99789557.109999999</v>
      </c>
      <c r="J540" s="26">
        <f t="shared" si="279"/>
        <v>100</v>
      </c>
      <c r="K540" s="2">
        <f t="shared" ref="K540:M540" si="316">K541+K552</f>
        <v>101773.1</v>
      </c>
      <c r="L540" s="2">
        <f t="shared" si="316"/>
        <v>99798</v>
      </c>
      <c r="M540" s="2">
        <f t="shared" si="316"/>
        <v>99798</v>
      </c>
      <c r="N540" s="2">
        <f>N541+N552</f>
        <v>99789.5</v>
      </c>
      <c r="O540" s="27">
        <f t="shared" si="280"/>
        <v>100</v>
      </c>
      <c r="P540" s="34">
        <v>99789.6</v>
      </c>
      <c r="Q540" s="34">
        <f t="shared" si="308"/>
        <v>-0.1</v>
      </c>
      <c r="R540" s="67">
        <f t="shared" si="306"/>
        <v>0</v>
      </c>
    </row>
    <row r="541" spans="1:18">
      <c r="A541" s="30" t="s">
        <v>472</v>
      </c>
      <c r="B541" s="31">
        <v>904</v>
      </c>
      <c r="C541" s="32">
        <v>4</v>
      </c>
      <c r="D541" s="32" t="s">
        <v>94</v>
      </c>
      <c r="E541" s="23" t="s">
        <v>94</v>
      </c>
      <c r="F541" s="29" t="s">
        <v>94</v>
      </c>
      <c r="G541" s="24">
        <v>101715900</v>
      </c>
      <c r="H541" s="24">
        <v>99798000</v>
      </c>
      <c r="I541" s="25">
        <v>99789557.109999999</v>
      </c>
      <c r="J541" s="26">
        <f t="shared" si="279"/>
        <v>100</v>
      </c>
      <c r="K541" s="2">
        <f t="shared" ref="K541:M541" si="317">K542</f>
        <v>101715.9</v>
      </c>
      <c r="L541" s="2">
        <f t="shared" si="317"/>
        <v>99798</v>
      </c>
      <c r="M541" s="2">
        <f t="shared" si="317"/>
        <v>99798</v>
      </c>
      <c r="N541" s="2">
        <f>N542</f>
        <v>99789.5</v>
      </c>
      <c r="O541" s="27">
        <f t="shared" si="280"/>
        <v>100</v>
      </c>
      <c r="P541" s="34">
        <v>99789.6</v>
      </c>
      <c r="Q541" s="34">
        <f t="shared" si="308"/>
        <v>-0.1</v>
      </c>
      <c r="R541" s="67">
        <f t="shared" si="306"/>
        <v>0</v>
      </c>
    </row>
    <row r="542" spans="1:18">
      <c r="A542" s="30" t="s">
        <v>41</v>
      </c>
      <c r="B542" s="31">
        <v>904</v>
      </c>
      <c r="C542" s="32">
        <v>4</v>
      </c>
      <c r="D542" s="32">
        <v>5</v>
      </c>
      <c r="E542" s="23" t="s">
        <v>94</v>
      </c>
      <c r="F542" s="29" t="s">
        <v>94</v>
      </c>
      <c r="G542" s="24">
        <v>101715900</v>
      </c>
      <c r="H542" s="24">
        <v>99798000</v>
      </c>
      <c r="I542" s="25">
        <v>99789557.109999999</v>
      </c>
      <c r="J542" s="26">
        <f t="shared" si="279"/>
        <v>100</v>
      </c>
      <c r="K542" s="2">
        <f t="shared" ref="K542:M542" si="318">K543+K550</f>
        <v>101715.9</v>
      </c>
      <c r="L542" s="2">
        <f t="shared" si="318"/>
        <v>99798</v>
      </c>
      <c r="M542" s="2">
        <f t="shared" si="318"/>
        <v>99798</v>
      </c>
      <c r="N542" s="2">
        <f>N543+N550</f>
        <v>99789.5</v>
      </c>
      <c r="O542" s="27">
        <f t="shared" si="280"/>
        <v>100</v>
      </c>
      <c r="P542" s="34">
        <v>99789.6</v>
      </c>
      <c r="Q542" s="34">
        <f t="shared" si="308"/>
        <v>-0.1</v>
      </c>
      <c r="R542" s="67">
        <f t="shared" si="306"/>
        <v>0</v>
      </c>
    </row>
    <row r="543" spans="1:18" ht="78.75">
      <c r="A543" s="30" t="s">
        <v>473</v>
      </c>
      <c r="B543" s="31">
        <v>904</v>
      </c>
      <c r="C543" s="32">
        <v>4</v>
      </c>
      <c r="D543" s="32">
        <v>5</v>
      </c>
      <c r="E543" s="23" t="s">
        <v>474</v>
      </c>
      <c r="F543" s="29"/>
      <c r="G543" s="24">
        <f>SUM(G544:G549)</f>
        <v>11857600</v>
      </c>
      <c r="H543" s="24">
        <f t="shared" ref="H543:I543" si="319">SUM(H544:H549)</f>
        <v>11950800</v>
      </c>
      <c r="I543" s="24">
        <f t="shared" si="319"/>
        <v>11942357.109999999</v>
      </c>
      <c r="J543" s="26">
        <f t="shared" si="279"/>
        <v>99.9</v>
      </c>
      <c r="K543" s="2">
        <f t="shared" ref="K543:M543" si="320">SUM(K544:K549)</f>
        <v>11857.6</v>
      </c>
      <c r="L543" s="2">
        <f t="shared" ref="L543" si="321">SUM(L544:L549)</f>
        <v>11950.8</v>
      </c>
      <c r="M543" s="2">
        <f t="shared" si="320"/>
        <v>11950.8</v>
      </c>
      <c r="N543" s="2">
        <f>SUM(N544:N549)</f>
        <v>11942.3</v>
      </c>
      <c r="O543" s="27">
        <f t="shared" si="280"/>
        <v>99.9</v>
      </c>
      <c r="P543" s="34">
        <v>11942.4</v>
      </c>
      <c r="Q543" s="34">
        <f t="shared" si="308"/>
        <v>-0.1</v>
      </c>
      <c r="R543" s="67">
        <f t="shared" si="306"/>
        <v>0</v>
      </c>
    </row>
    <row r="544" spans="1:18" ht="31.5">
      <c r="A544" s="30" t="s">
        <v>187</v>
      </c>
      <c r="B544" s="31">
        <v>904</v>
      </c>
      <c r="C544" s="32">
        <v>4</v>
      </c>
      <c r="D544" s="32">
        <v>5</v>
      </c>
      <c r="E544" s="23" t="s">
        <v>474</v>
      </c>
      <c r="F544" s="29" t="s">
        <v>188</v>
      </c>
      <c r="G544" s="24">
        <v>10109900</v>
      </c>
      <c r="H544" s="24">
        <v>10333200</v>
      </c>
      <c r="I544" s="25">
        <v>10332130</v>
      </c>
      <c r="J544" s="26">
        <f t="shared" si="279"/>
        <v>100</v>
      </c>
      <c r="K544" s="28">
        <f t="shared" si="278"/>
        <v>10109.9</v>
      </c>
      <c r="L544" s="28">
        <v>10333.200000000001</v>
      </c>
      <c r="M544" s="2">
        <f t="shared" si="290"/>
        <v>10333.200000000001</v>
      </c>
      <c r="N544" s="2">
        <f t="shared" si="290"/>
        <v>10332.1</v>
      </c>
      <c r="O544" s="27">
        <f t="shared" si="280"/>
        <v>100</v>
      </c>
      <c r="P544" s="34">
        <v>10332.1</v>
      </c>
      <c r="Q544" s="34">
        <f t="shared" si="308"/>
        <v>0</v>
      </c>
      <c r="R544" s="67">
        <f t="shared" si="306"/>
        <v>0</v>
      </c>
    </row>
    <row r="545" spans="1:18" ht="31.5">
      <c r="A545" s="30" t="s">
        <v>189</v>
      </c>
      <c r="B545" s="31">
        <v>904</v>
      </c>
      <c r="C545" s="32">
        <v>4</v>
      </c>
      <c r="D545" s="32">
        <v>5</v>
      </c>
      <c r="E545" s="23" t="s">
        <v>474</v>
      </c>
      <c r="F545" s="29" t="s">
        <v>190</v>
      </c>
      <c r="G545" s="24">
        <v>237300</v>
      </c>
      <c r="H545" s="24">
        <v>195870</v>
      </c>
      <c r="I545" s="25">
        <v>195704.9</v>
      </c>
      <c r="J545" s="26">
        <f t="shared" si="279"/>
        <v>99.9</v>
      </c>
      <c r="K545" s="28">
        <f t="shared" si="278"/>
        <v>237.3</v>
      </c>
      <c r="L545" s="28">
        <v>195.9</v>
      </c>
      <c r="M545" s="2">
        <f t="shared" si="290"/>
        <v>195.9</v>
      </c>
      <c r="N545" s="2">
        <f t="shared" si="290"/>
        <v>195.7</v>
      </c>
      <c r="O545" s="27">
        <f t="shared" si="280"/>
        <v>99.9</v>
      </c>
      <c r="P545" s="34">
        <v>195.7</v>
      </c>
      <c r="Q545" s="34">
        <f t="shared" si="308"/>
        <v>0</v>
      </c>
      <c r="R545" s="67">
        <f t="shared" si="306"/>
        <v>0</v>
      </c>
    </row>
    <row r="546" spans="1:18" ht="31.5">
      <c r="A546" s="30" t="s">
        <v>191</v>
      </c>
      <c r="B546" s="31">
        <v>904</v>
      </c>
      <c r="C546" s="32">
        <v>4</v>
      </c>
      <c r="D546" s="32">
        <v>5</v>
      </c>
      <c r="E546" s="23" t="s">
        <v>474</v>
      </c>
      <c r="F546" s="29" t="s">
        <v>192</v>
      </c>
      <c r="G546" s="24">
        <v>481600</v>
      </c>
      <c r="H546" s="24">
        <v>683600</v>
      </c>
      <c r="I546" s="25">
        <v>683572.34</v>
      </c>
      <c r="J546" s="26">
        <f t="shared" si="279"/>
        <v>100</v>
      </c>
      <c r="K546" s="28">
        <f t="shared" si="278"/>
        <v>481.6</v>
      </c>
      <c r="L546" s="28">
        <v>683.6</v>
      </c>
      <c r="M546" s="2">
        <f t="shared" si="290"/>
        <v>683.6</v>
      </c>
      <c r="N546" s="2">
        <f t="shared" si="290"/>
        <v>683.6</v>
      </c>
      <c r="O546" s="27">
        <f t="shared" si="280"/>
        <v>100</v>
      </c>
      <c r="P546" s="34">
        <v>683.6</v>
      </c>
      <c r="Q546" s="34">
        <f t="shared" si="308"/>
        <v>0</v>
      </c>
      <c r="R546" s="67">
        <f t="shared" si="306"/>
        <v>0</v>
      </c>
    </row>
    <row r="547" spans="1:18" ht="31.5">
      <c r="A547" s="30" t="s">
        <v>114</v>
      </c>
      <c r="B547" s="31">
        <v>904</v>
      </c>
      <c r="C547" s="32">
        <v>4</v>
      </c>
      <c r="D547" s="32">
        <v>5</v>
      </c>
      <c r="E547" s="23" t="s">
        <v>474</v>
      </c>
      <c r="F547" s="29" t="s">
        <v>115</v>
      </c>
      <c r="G547" s="24">
        <v>989900</v>
      </c>
      <c r="H547" s="24">
        <v>717000</v>
      </c>
      <c r="I547" s="25">
        <v>713336.15</v>
      </c>
      <c r="J547" s="26">
        <f t="shared" si="279"/>
        <v>99.5</v>
      </c>
      <c r="K547" s="28">
        <f t="shared" ref="K547:L611" si="322">G547/1000</f>
        <v>989.9</v>
      </c>
      <c r="L547" s="28">
        <v>717</v>
      </c>
      <c r="M547" s="2">
        <f t="shared" si="290"/>
        <v>717</v>
      </c>
      <c r="N547" s="2">
        <f t="shared" si="290"/>
        <v>713.3</v>
      </c>
      <c r="O547" s="27">
        <f t="shared" si="280"/>
        <v>99.5</v>
      </c>
      <c r="P547" s="34">
        <v>713.3</v>
      </c>
      <c r="Q547" s="34">
        <f t="shared" si="308"/>
        <v>0</v>
      </c>
      <c r="R547" s="67">
        <f t="shared" si="306"/>
        <v>0</v>
      </c>
    </row>
    <row r="548" spans="1:18">
      <c r="A548" s="30" t="s">
        <v>195</v>
      </c>
      <c r="B548" s="31">
        <v>904</v>
      </c>
      <c r="C548" s="32">
        <v>4</v>
      </c>
      <c r="D548" s="32">
        <v>5</v>
      </c>
      <c r="E548" s="23" t="s">
        <v>474</v>
      </c>
      <c r="F548" s="29" t="s">
        <v>196</v>
      </c>
      <c r="G548" s="24">
        <v>10500</v>
      </c>
      <c r="H548" s="24">
        <v>7130</v>
      </c>
      <c r="I548" s="25">
        <v>7130</v>
      </c>
      <c r="J548" s="26">
        <f t="shared" ref="J548:J613" si="323">I548*100/H548</f>
        <v>100</v>
      </c>
      <c r="K548" s="28">
        <f t="shared" si="322"/>
        <v>10.5</v>
      </c>
      <c r="L548" s="28">
        <v>7.1</v>
      </c>
      <c r="M548" s="2">
        <f t="shared" si="290"/>
        <v>7.1</v>
      </c>
      <c r="N548" s="2">
        <f t="shared" si="290"/>
        <v>7.1</v>
      </c>
      <c r="O548" s="27">
        <f t="shared" ref="O548:O613" si="324">N548*100/M548</f>
        <v>100</v>
      </c>
      <c r="P548" s="34">
        <v>7.1</v>
      </c>
      <c r="Q548" s="34">
        <f t="shared" si="308"/>
        <v>0</v>
      </c>
      <c r="R548" s="67">
        <f t="shared" si="306"/>
        <v>0</v>
      </c>
    </row>
    <row r="549" spans="1:18">
      <c r="A549" s="30" t="s">
        <v>197</v>
      </c>
      <c r="B549" s="31">
        <v>904</v>
      </c>
      <c r="C549" s="32">
        <v>4</v>
      </c>
      <c r="D549" s="32">
        <v>5</v>
      </c>
      <c r="E549" s="23" t="s">
        <v>474</v>
      </c>
      <c r="F549" s="29" t="s">
        <v>198</v>
      </c>
      <c r="G549" s="24">
        <v>28400</v>
      </c>
      <c r="H549" s="24">
        <v>14000</v>
      </c>
      <c r="I549" s="25">
        <v>10483.719999999999</v>
      </c>
      <c r="J549" s="26">
        <f t="shared" si="323"/>
        <v>74.900000000000006</v>
      </c>
      <c r="K549" s="28">
        <f t="shared" si="322"/>
        <v>28.4</v>
      </c>
      <c r="L549" s="28">
        <v>14</v>
      </c>
      <c r="M549" s="2">
        <f t="shared" si="290"/>
        <v>14</v>
      </c>
      <c r="N549" s="2">
        <f t="shared" si="290"/>
        <v>10.5</v>
      </c>
      <c r="O549" s="27">
        <f t="shared" si="324"/>
        <v>75</v>
      </c>
      <c r="P549" s="34">
        <v>10.5</v>
      </c>
      <c r="Q549" s="34">
        <f t="shared" si="308"/>
        <v>0</v>
      </c>
      <c r="R549" s="67">
        <f t="shared" si="306"/>
        <v>0</v>
      </c>
    </row>
    <row r="550" spans="1:18" ht="94.5">
      <c r="A550" s="30" t="s">
        <v>475</v>
      </c>
      <c r="B550" s="31">
        <v>904</v>
      </c>
      <c r="C550" s="32">
        <v>4</v>
      </c>
      <c r="D550" s="32">
        <v>5</v>
      </c>
      <c r="E550" s="23" t="s">
        <v>476</v>
      </c>
      <c r="F550" s="29" t="s">
        <v>94</v>
      </c>
      <c r="G550" s="24">
        <v>89858300</v>
      </c>
      <c r="H550" s="24">
        <v>87847200</v>
      </c>
      <c r="I550" s="25">
        <v>87847200</v>
      </c>
      <c r="J550" s="26">
        <f t="shared" si="323"/>
        <v>100</v>
      </c>
      <c r="K550" s="2">
        <f t="shared" ref="K550:M550" si="325">K551</f>
        <v>89858.3</v>
      </c>
      <c r="L550" s="2">
        <f t="shared" si="325"/>
        <v>87847.2</v>
      </c>
      <c r="M550" s="2">
        <f t="shared" si="325"/>
        <v>87847.2</v>
      </c>
      <c r="N550" s="2">
        <f>N551</f>
        <v>87847.2</v>
      </c>
      <c r="O550" s="27">
        <f t="shared" si="324"/>
        <v>100</v>
      </c>
      <c r="P550" s="34">
        <v>87847.2</v>
      </c>
      <c r="Q550" s="34">
        <f t="shared" si="308"/>
        <v>0</v>
      </c>
      <c r="R550" s="67">
        <f t="shared" si="306"/>
        <v>0</v>
      </c>
    </row>
    <row r="551" spans="1:18" ht="47.25">
      <c r="A551" s="30" t="s">
        <v>110</v>
      </c>
      <c r="B551" s="31">
        <v>904</v>
      </c>
      <c r="C551" s="32">
        <v>4</v>
      </c>
      <c r="D551" s="32">
        <v>5</v>
      </c>
      <c r="E551" s="23" t="s">
        <v>476</v>
      </c>
      <c r="F551" s="29" t="s">
        <v>111</v>
      </c>
      <c r="G551" s="24">
        <v>89858300</v>
      </c>
      <c r="H551" s="24">
        <v>87847200</v>
      </c>
      <c r="I551" s="25">
        <v>87847200</v>
      </c>
      <c r="J551" s="26">
        <f t="shared" si="323"/>
        <v>100</v>
      </c>
      <c r="K551" s="28">
        <f t="shared" si="322"/>
        <v>89858.3</v>
      </c>
      <c r="L551" s="28">
        <v>87847.2</v>
      </c>
      <c r="M551" s="2">
        <f t="shared" si="290"/>
        <v>87847.2</v>
      </c>
      <c r="N551" s="2">
        <f t="shared" si="290"/>
        <v>87847.2</v>
      </c>
      <c r="O551" s="27">
        <f t="shared" si="324"/>
        <v>100</v>
      </c>
      <c r="P551" s="34">
        <v>87847.2</v>
      </c>
      <c r="Q551" s="34">
        <f t="shared" si="308"/>
        <v>0</v>
      </c>
      <c r="R551" s="67">
        <f t="shared" si="306"/>
        <v>0</v>
      </c>
    </row>
    <row r="552" spans="1:18">
      <c r="A552" s="30" t="s">
        <v>95</v>
      </c>
      <c r="B552" s="31">
        <v>904</v>
      </c>
      <c r="C552" s="32">
        <v>7</v>
      </c>
      <c r="D552" s="32" t="s">
        <v>94</v>
      </c>
      <c r="E552" s="23" t="s">
        <v>94</v>
      </c>
      <c r="F552" s="29" t="s">
        <v>94</v>
      </c>
      <c r="G552" s="24">
        <v>57200</v>
      </c>
      <c r="H552" s="24">
        <v>0</v>
      </c>
      <c r="I552" s="25">
        <v>0</v>
      </c>
      <c r="J552" s="26"/>
      <c r="K552" s="2">
        <f t="shared" ref="K552:M552" si="326">K553</f>
        <v>57.2</v>
      </c>
      <c r="L552" s="2">
        <f t="shared" si="326"/>
        <v>0</v>
      </c>
      <c r="M552" s="2">
        <f t="shared" si="326"/>
        <v>0</v>
      </c>
      <c r="N552" s="2">
        <f>N553</f>
        <v>0</v>
      </c>
      <c r="O552" s="27"/>
      <c r="P552" s="34">
        <v>0</v>
      </c>
      <c r="Q552" s="34">
        <f t="shared" si="308"/>
        <v>0</v>
      </c>
      <c r="R552" s="67">
        <f t="shared" si="306"/>
        <v>0</v>
      </c>
    </row>
    <row r="553" spans="1:18" ht="31.5">
      <c r="A553" s="30" t="s">
        <v>58</v>
      </c>
      <c r="B553" s="31">
        <v>904</v>
      </c>
      <c r="C553" s="32">
        <v>7</v>
      </c>
      <c r="D553" s="32">
        <v>5</v>
      </c>
      <c r="E553" s="23" t="s">
        <v>94</v>
      </c>
      <c r="F553" s="29" t="s">
        <v>94</v>
      </c>
      <c r="G553" s="24">
        <v>57200</v>
      </c>
      <c r="H553" s="24">
        <v>0</v>
      </c>
      <c r="I553" s="25">
        <v>0</v>
      </c>
      <c r="J553" s="26"/>
      <c r="K553" s="2">
        <f t="shared" ref="K553:M553" si="327">SUM(K554:K555)</f>
        <v>57.2</v>
      </c>
      <c r="L553" s="2">
        <f t="shared" ref="L553" si="328">SUM(L554:L555)</f>
        <v>0</v>
      </c>
      <c r="M553" s="2">
        <f t="shared" si="327"/>
        <v>0</v>
      </c>
      <c r="N553" s="2">
        <f>SUM(N554:N555)</f>
        <v>0</v>
      </c>
      <c r="O553" s="27"/>
      <c r="P553" s="34">
        <v>0</v>
      </c>
      <c r="Q553" s="34">
        <f t="shared" si="308"/>
        <v>0</v>
      </c>
      <c r="R553" s="67">
        <f t="shared" si="306"/>
        <v>0</v>
      </c>
    </row>
    <row r="554" spans="1:18" ht="31.5">
      <c r="A554" s="30" t="s">
        <v>189</v>
      </c>
      <c r="B554" s="31">
        <v>904</v>
      </c>
      <c r="C554" s="32">
        <v>7</v>
      </c>
      <c r="D554" s="32">
        <v>5</v>
      </c>
      <c r="E554" s="23" t="s">
        <v>477</v>
      </c>
      <c r="F554" s="29" t="s">
        <v>190</v>
      </c>
      <c r="G554" s="24">
        <v>3200</v>
      </c>
      <c r="H554" s="24">
        <v>0</v>
      </c>
      <c r="I554" s="25">
        <v>0</v>
      </c>
      <c r="J554" s="26"/>
      <c r="K554" s="28">
        <f t="shared" si="322"/>
        <v>3.2</v>
      </c>
      <c r="L554" s="28">
        <f t="shared" si="322"/>
        <v>0</v>
      </c>
      <c r="M554" s="2">
        <f t="shared" si="290"/>
        <v>0</v>
      </c>
      <c r="N554" s="2">
        <f t="shared" si="290"/>
        <v>0</v>
      </c>
      <c r="O554" s="27"/>
      <c r="P554" s="34">
        <v>0</v>
      </c>
      <c r="Q554" s="34">
        <f t="shared" si="308"/>
        <v>0</v>
      </c>
      <c r="R554" s="67">
        <f t="shared" si="306"/>
        <v>0</v>
      </c>
    </row>
    <row r="555" spans="1:18" ht="31.5">
      <c r="A555" s="30" t="s">
        <v>114</v>
      </c>
      <c r="B555" s="31">
        <v>904</v>
      </c>
      <c r="C555" s="32">
        <v>7</v>
      </c>
      <c r="D555" s="32">
        <v>5</v>
      </c>
      <c r="E555" s="23" t="s">
        <v>477</v>
      </c>
      <c r="F555" s="29" t="s">
        <v>115</v>
      </c>
      <c r="G555" s="24">
        <v>54000</v>
      </c>
      <c r="H555" s="24">
        <v>0</v>
      </c>
      <c r="I555" s="25">
        <v>0</v>
      </c>
      <c r="J555" s="26"/>
      <c r="K555" s="28">
        <f t="shared" si="322"/>
        <v>54</v>
      </c>
      <c r="L555" s="28">
        <f t="shared" si="322"/>
        <v>0</v>
      </c>
      <c r="M555" s="2">
        <f t="shared" si="290"/>
        <v>0</v>
      </c>
      <c r="N555" s="2">
        <f t="shared" si="290"/>
        <v>0</v>
      </c>
      <c r="O555" s="27"/>
      <c r="P555" s="34">
        <v>0</v>
      </c>
      <c r="Q555" s="34">
        <f t="shared" si="308"/>
        <v>0</v>
      </c>
      <c r="R555" s="67">
        <f t="shared" si="306"/>
        <v>0</v>
      </c>
    </row>
    <row r="556" spans="1:18">
      <c r="A556" s="30" t="s">
        <v>6</v>
      </c>
      <c r="B556" s="31">
        <v>905</v>
      </c>
      <c r="C556" s="32" t="s">
        <v>94</v>
      </c>
      <c r="D556" s="32" t="s">
        <v>94</v>
      </c>
      <c r="E556" s="23" t="s">
        <v>94</v>
      </c>
      <c r="F556" s="29" t="s">
        <v>94</v>
      </c>
      <c r="G556" s="24">
        <v>316330500</v>
      </c>
      <c r="H556" s="24">
        <v>770868737.86000001</v>
      </c>
      <c r="I556" s="25">
        <v>711289915.73000002</v>
      </c>
      <c r="J556" s="26">
        <f t="shared" si="323"/>
        <v>92.3</v>
      </c>
      <c r="K556" s="2">
        <f t="shared" ref="K556:M556" si="329">K557+K688+K693+K708</f>
        <v>316330.5</v>
      </c>
      <c r="L556" s="2">
        <f t="shared" si="329"/>
        <v>770868.8</v>
      </c>
      <c r="M556" s="2">
        <f t="shared" si="329"/>
        <v>770868.8</v>
      </c>
      <c r="N556" s="2">
        <f>N557+N688+N693+N708</f>
        <v>711289.9</v>
      </c>
      <c r="O556" s="27">
        <f t="shared" si="324"/>
        <v>92.3</v>
      </c>
      <c r="P556" s="34">
        <v>711289.9</v>
      </c>
      <c r="Q556" s="34">
        <f t="shared" si="308"/>
        <v>0</v>
      </c>
      <c r="R556" s="67">
        <f t="shared" si="306"/>
        <v>0</v>
      </c>
    </row>
    <row r="557" spans="1:18">
      <c r="A557" s="30" t="s">
        <v>472</v>
      </c>
      <c r="B557" s="31">
        <v>905</v>
      </c>
      <c r="C557" s="32">
        <v>4</v>
      </c>
      <c r="D557" s="32" t="s">
        <v>94</v>
      </c>
      <c r="E557" s="23" t="s">
        <v>94</v>
      </c>
      <c r="F557" s="29" t="s">
        <v>94</v>
      </c>
      <c r="G557" s="24">
        <v>261697500</v>
      </c>
      <c r="H557" s="24">
        <v>589969337.86000001</v>
      </c>
      <c r="I557" s="25">
        <v>530765254.5</v>
      </c>
      <c r="J557" s="26">
        <f t="shared" si="323"/>
        <v>90</v>
      </c>
      <c r="K557" s="2">
        <f t="shared" ref="K557:M557" si="330">K558</f>
        <v>261697.5</v>
      </c>
      <c r="L557" s="2">
        <f t="shared" si="330"/>
        <v>589969.4</v>
      </c>
      <c r="M557" s="2">
        <f t="shared" si="330"/>
        <v>589969.4</v>
      </c>
      <c r="N557" s="2">
        <f>N558</f>
        <v>530765.19999999995</v>
      </c>
      <c r="O557" s="27">
        <f t="shared" si="324"/>
        <v>90</v>
      </c>
      <c r="P557" s="34">
        <v>530765.30000000005</v>
      </c>
      <c r="Q557" s="34">
        <f t="shared" si="308"/>
        <v>-0.1</v>
      </c>
      <c r="R557" s="67">
        <f t="shared" si="306"/>
        <v>0</v>
      </c>
    </row>
    <row r="558" spans="1:18">
      <c r="A558" s="30" t="s">
        <v>41</v>
      </c>
      <c r="B558" s="31">
        <v>905</v>
      </c>
      <c r="C558" s="32">
        <v>4</v>
      </c>
      <c r="D558" s="32">
        <v>5</v>
      </c>
      <c r="E558" s="23" t="s">
        <v>94</v>
      </c>
      <c r="F558" s="29" t="s">
        <v>94</v>
      </c>
      <c r="G558" s="24">
        <v>261697500</v>
      </c>
      <c r="H558" s="24">
        <v>589969337.86000001</v>
      </c>
      <c r="I558" s="25">
        <v>530765254.5</v>
      </c>
      <c r="J558" s="26">
        <f t="shared" si="323"/>
        <v>90</v>
      </c>
      <c r="K558" s="2">
        <f>K559+K566+K568+K570+K572+K574+K576+K578+K580+K582+K584+K586++K590+K588+K592+K594+K596+K598+K600+K602+K604+K606+K608+K610+K612+K614+K616+K618+K620+K622+K624+K626+K628+K630+K632+K634+K636+K638+K640+K642+K644+K646+K648+K650+K652+K654+K656+K658+K660+K662+K664+K666+K668+K670+K672+K674+K676+K678+K681+K683+K686+K685</f>
        <v>261697.5</v>
      </c>
      <c r="L558" s="2">
        <f>L559+L566+L568+L570+L572+L574+L576+L578+L580+L582+L584+L586++L590+L588+L592+L594+L596+L598+L600+L602+L604+L606+L608+L610+L612+L614+L616+L618+L620+L622+L624+L626+L628+L630+L632+L634+L636+L638+L640+L642+L644+L646+L648+L650+L652+L654+L656+L658+L660+L662+L664+L666+L668+L670+L672+L674+L676+L678+L681+L683+L686+L685</f>
        <v>589969.4</v>
      </c>
      <c r="M558" s="2">
        <f t="shared" ref="M558" si="331">M559+M566+M568+M570+M572+M574+M576+M578+M580+M582+M584+M586++M590+M588+M592+M594+M596+M598+M600+M602+M604+M606+M608+M610+M612+M614+M616+M618+M620+M622+M624+M626+M628+M630+M632+M634+M636+M638+M640+M642+M644+M646+M648+M650+M652+M654+M656+M658+M660+M662+M664+M666+M668+M670+M672+M674+M676+M678+M681+M683+M686</f>
        <v>589969.4</v>
      </c>
      <c r="N558" s="2">
        <f>N559+N566+N568+N570+N572+N574+N576+N578+N580+N582+N584+N586++N590+N588+N592+N594+N596+N598+N600+N602+N604+N606+N608+N610+N612+N614+N616+N618+N620+N622+N624+N626+N628+N630+N632+N634+N636+N638+N640+N642+N644+N646+N648+N650+N652+N654+N656+N658+N660+N662+N664+N666+N668+N670+N672+N674+N676+N678+N681+N683+N686</f>
        <v>530765.19999999995</v>
      </c>
      <c r="O558" s="27">
        <f t="shared" si="324"/>
        <v>90</v>
      </c>
      <c r="P558" s="34">
        <v>530765.30000000005</v>
      </c>
      <c r="Q558" s="34">
        <f t="shared" si="308"/>
        <v>-0.1</v>
      </c>
      <c r="R558" s="67">
        <f t="shared" si="306"/>
        <v>0</v>
      </c>
    </row>
    <row r="559" spans="1:18" ht="78.75">
      <c r="A559" s="30" t="s">
        <v>478</v>
      </c>
      <c r="B559" s="31">
        <v>905</v>
      </c>
      <c r="C559" s="32">
        <v>4</v>
      </c>
      <c r="D559" s="32">
        <v>5</v>
      </c>
      <c r="E559" s="23" t="s">
        <v>479</v>
      </c>
      <c r="F559" s="29"/>
      <c r="G559" s="24">
        <f>SUM(G560:G565)</f>
        <v>29020600</v>
      </c>
      <c r="H559" s="24">
        <f t="shared" ref="H559:I559" si="332">SUM(H560:H565)</f>
        <v>28313100</v>
      </c>
      <c r="I559" s="24">
        <f t="shared" si="332"/>
        <v>28161528.260000002</v>
      </c>
      <c r="J559" s="26">
        <f t="shared" si="323"/>
        <v>99.5</v>
      </c>
      <c r="K559" s="2">
        <f t="shared" ref="K559:M559" si="333">SUM(K560:K565)</f>
        <v>29020.6</v>
      </c>
      <c r="L559" s="2">
        <f t="shared" ref="L559" si="334">SUM(L560:L565)</f>
        <v>28313.1</v>
      </c>
      <c r="M559" s="2">
        <f t="shared" si="333"/>
        <v>28313.1</v>
      </c>
      <c r="N559" s="2">
        <f>SUM(N560:N565)</f>
        <v>28161.5</v>
      </c>
      <c r="O559" s="27">
        <f t="shared" si="324"/>
        <v>99.5</v>
      </c>
      <c r="P559" s="34">
        <v>28161.5</v>
      </c>
      <c r="Q559" s="34">
        <f t="shared" si="308"/>
        <v>0</v>
      </c>
      <c r="R559" s="67">
        <f t="shared" si="306"/>
        <v>0</v>
      </c>
    </row>
    <row r="560" spans="1:18" ht="31.5">
      <c r="A560" s="30" t="s">
        <v>187</v>
      </c>
      <c r="B560" s="31">
        <v>905</v>
      </c>
      <c r="C560" s="32">
        <v>4</v>
      </c>
      <c r="D560" s="32">
        <v>5</v>
      </c>
      <c r="E560" s="23" t="s">
        <v>479</v>
      </c>
      <c r="F560" s="29" t="s">
        <v>188</v>
      </c>
      <c r="G560" s="24">
        <v>23211700</v>
      </c>
      <c r="H560" s="24">
        <v>22981692</v>
      </c>
      <c r="I560" s="25">
        <v>22833451.719999999</v>
      </c>
      <c r="J560" s="26">
        <f t="shared" si="323"/>
        <v>99.4</v>
      </c>
      <c r="K560" s="28">
        <f t="shared" si="322"/>
        <v>23211.7</v>
      </c>
      <c r="L560" s="28">
        <v>22981.7</v>
      </c>
      <c r="M560" s="2">
        <f t="shared" si="290"/>
        <v>22981.7</v>
      </c>
      <c r="N560" s="2">
        <f t="shared" si="290"/>
        <v>22833.5</v>
      </c>
      <c r="O560" s="27">
        <f t="shared" si="324"/>
        <v>99.4</v>
      </c>
      <c r="P560" s="34">
        <v>22833.5</v>
      </c>
      <c r="Q560" s="34">
        <f t="shared" si="308"/>
        <v>0</v>
      </c>
      <c r="R560" s="67">
        <f t="shared" si="306"/>
        <v>0</v>
      </c>
    </row>
    <row r="561" spans="1:18" ht="31.5">
      <c r="A561" s="30" t="s">
        <v>189</v>
      </c>
      <c r="B561" s="31">
        <v>905</v>
      </c>
      <c r="C561" s="32">
        <v>4</v>
      </c>
      <c r="D561" s="32">
        <v>5</v>
      </c>
      <c r="E561" s="23" t="s">
        <v>479</v>
      </c>
      <c r="F561" s="29" t="s">
        <v>190</v>
      </c>
      <c r="G561" s="24">
        <v>244000</v>
      </c>
      <c r="H561" s="24">
        <v>653500</v>
      </c>
      <c r="I561" s="25">
        <v>652849.43999999994</v>
      </c>
      <c r="J561" s="26">
        <f t="shared" si="323"/>
        <v>99.9</v>
      </c>
      <c r="K561" s="28">
        <f t="shared" si="322"/>
        <v>244</v>
      </c>
      <c r="L561" s="28">
        <v>653.5</v>
      </c>
      <c r="M561" s="2">
        <f t="shared" si="290"/>
        <v>653.5</v>
      </c>
      <c r="N561" s="2">
        <f t="shared" si="290"/>
        <v>652.79999999999995</v>
      </c>
      <c r="O561" s="27">
        <f t="shared" si="324"/>
        <v>99.9</v>
      </c>
      <c r="P561" s="34">
        <v>652.79999999999995</v>
      </c>
      <c r="Q561" s="34">
        <f t="shared" si="308"/>
        <v>0</v>
      </c>
      <c r="R561" s="67">
        <f t="shared" si="306"/>
        <v>0</v>
      </c>
    </row>
    <row r="562" spans="1:18" ht="31.5">
      <c r="A562" s="30" t="s">
        <v>191</v>
      </c>
      <c r="B562" s="31">
        <v>905</v>
      </c>
      <c r="C562" s="32">
        <v>4</v>
      </c>
      <c r="D562" s="32">
        <v>5</v>
      </c>
      <c r="E562" s="23" t="s">
        <v>479</v>
      </c>
      <c r="F562" s="29" t="s">
        <v>192</v>
      </c>
      <c r="G562" s="24">
        <v>910000</v>
      </c>
      <c r="H562" s="24">
        <v>888000</v>
      </c>
      <c r="I562" s="25">
        <v>888000</v>
      </c>
      <c r="J562" s="26">
        <f t="shared" si="323"/>
        <v>100</v>
      </c>
      <c r="K562" s="28">
        <f t="shared" si="322"/>
        <v>910</v>
      </c>
      <c r="L562" s="28">
        <v>888</v>
      </c>
      <c r="M562" s="2">
        <f t="shared" si="290"/>
        <v>888</v>
      </c>
      <c r="N562" s="2">
        <f t="shared" si="290"/>
        <v>888</v>
      </c>
      <c r="O562" s="27">
        <f t="shared" si="324"/>
        <v>100</v>
      </c>
      <c r="P562" s="34">
        <v>888</v>
      </c>
      <c r="Q562" s="34">
        <f t="shared" si="308"/>
        <v>0</v>
      </c>
      <c r="R562" s="67">
        <f t="shared" si="306"/>
        <v>0</v>
      </c>
    </row>
    <row r="563" spans="1:18" ht="31.5">
      <c r="A563" s="30" t="s">
        <v>114</v>
      </c>
      <c r="B563" s="31">
        <v>905</v>
      </c>
      <c r="C563" s="32">
        <v>4</v>
      </c>
      <c r="D563" s="32">
        <v>5</v>
      </c>
      <c r="E563" s="23" t="s">
        <v>479</v>
      </c>
      <c r="F563" s="29" t="s">
        <v>115</v>
      </c>
      <c r="G563" s="24">
        <v>4513600</v>
      </c>
      <c r="H563" s="24">
        <v>3618600</v>
      </c>
      <c r="I563" s="25">
        <v>3615919.1</v>
      </c>
      <c r="J563" s="26">
        <f t="shared" si="323"/>
        <v>99.9</v>
      </c>
      <c r="K563" s="28">
        <f t="shared" si="322"/>
        <v>4513.6000000000004</v>
      </c>
      <c r="L563" s="28">
        <v>3618.6</v>
      </c>
      <c r="M563" s="2">
        <f t="shared" ref="M563:N627" si="335">H563/1000</f>
        <v>3618.6</v>
      </c>
      <c r="N563" s="2">
        <f t="shared" si="335"/>
        <v>3615.9</v>
      </c>
      <c r="O563" s="27">
        <f t="shared" si="324"/>
        <v>99.9</v>
      </c>
      <c r="P563" s="34">
        <v>3615.9</v>
      </c>
      <c r="Q563" s="34">
        <f t="shared" si="308"/>
        <v>0</v>
      </c>
      <c r="R563" s="67">
        <f t="shared" si="306"/>
        <v>0</v>
      </c>
    </row>
    <row r="564" spans="1:18">
      <c r="A564" s="30" t="s">
        <v>195</v>
      </c>
      <c r="B564" s="31">
        <v>905</v>
      </c>
      <c r="C564" s="32">
        <v>4</v>
      </c>
      <c r="D564" s="32">
        <v>5</v>
      </c>
      <c r="E564" s="23" t="s">
        <v>479</v>
      </c>
      <c r="F564" s="29" t="s">
        <v>196</v>
      </c>
      <c r="G564" s="24">
        <v>111300</v>
      </c>
      <c r="H564" s="24">
        <v>141308</v>
      </c>
      <c r="I564" s="25">
        <v>141308</v>
      </c>
      <c r="J564" s="26">
        <f t="shared" si="323"/>
        <v>100</v>
      </c>
      <c r="K564" s="28">
        <f t="shared" si="322"/>
        <v>111.3</v>
      </c>
      <c r="L564" s="28">
        <v>141.30000000000001</v>
      </c>
      <c r="M564" s="2">
        <f t="shared" si="335"/>
        <v>141.30000000000001</v>
      </c>
      <c r="N564" s="2">
        <f t="shared" si="335"/>
        <v>141.30000000000001</v>
      </c>
      <c r="O564" s="27">
        <f t="shared" si="324"/>
        <v>100</v>
      </c>
      <c r="P564" s="34">
        <v>141.30000000000001</v>
      </c>
      <c r="Q564" s="34">
        <f t="shared" si="308"/>
        <v>0</v>
      </c>
      <c r="R564" s="67">
        <f t="shared" si="306"/>
        <v>0</v>
      </c>
    </row>
    <row r="565" spans="1:18">
      <c r="A565" s="30" t="s">
        <v>197</v>
      </c>
      <c r="B565" s="31">
        <v>905</v>
      </c>
      <c r="C565" s="32">
        <v>4</v>
      </c>
      <c r="D565" s="32">
        <v>5</v>
      </c>
      <c r="E565" s="23" t="s">
        <v>479</v>
      </c>
      <c r="F565" s="29" t="s">
        <v>198</v>
      </c>
      <c r="G565" s="24">
        <v>30000</v>
      </c>
      <c r="H565" s="24">
        <v>30000</v>
      </c>
      <c r="I565" s="25">
        <v>30000</v>
      </c>
      <c r="J565" s="26">
        <f t="shared" si="323"/>
        <v>100</v>
      </c>
      <c r="K565" s="28">
        <f t="shared" si="322"/>
        <v>30</v>
      </c>
      <c r="L565" s="28">
        <v>30</v>
      </c>
      <c r="M565" s="2">
        <f t="shared" si="335"/>
        <v>30</v>
      </c>
      <c r="N565" s="2">
        <f t="shared" si="335"/>
        <v>30</v>
      </c>
      <c r="O565" s="27">
        <f t="shared" si="324"/>
        <v>100</v>
      </c>
      <c r="P565" s="34">
        <v>30</v>
      </c>
      <c r="Q565" s="34">
        <f t="shared" si="308"/>
        <v>0</v>
      </c>
      <c r="R565" s="67">
        <f t="shared" si="306"/>
        <v>0</v>
      </c>
    </row>
    <row r="566" spans="1:18" ht="94.5">
      <c r="A566" s="30" t="s">
        <v>480</v>
      </c>
      <c r="B566" s="31">
        <v>905</v>
      </c>
      <c r="C566" s="32">
        <v>4</v>
      </c>
      <c r="D566" s="32">
        <v>5</v>
      </c>
      <c r="E566" s="23" t="s">
        <v>481</v>
      </c>
      <c r="F566" s="29" t="s">
        <v>94</v>
      </c>
      <c r="G566" s="24">
        <v>800000</v>
      </c>
      <c r="H566" s="24">
        <v>800000</v>
      </c>
      <c r="I566" s="25">
        <v>800000</v>
      </c>
      <c r="J566" s="26">
        <f t="shared" si="323"/>
        <v>100</v>
      </c>
      <c r="K566" s="2">
        <f t="shared" ref="K566:M566" si="336">K567</f>
        <v>800</v>
      </c>
      <c r="L566" s="2">
        <f t="shared" si="336"/>
        <v>800</v>
      </c>
      <c r="M566" s="2">
        <f t="shared" si="336"/>
        <v>800</v>
      </c>
      <c r="N566" s="2">
        <f>N567</f>
        <v>800</v>
      </c>
      <c r="O566" s="27">
        <f t="shared" si="324"/>
        <v>100</v>
      </c>
      <c r="P566" s="34">
        <v>800</v>
      </c>
      <c r="Q566" s="34">
        <f t="shared" si="308"/>
        <v>0</v>
      </c>
      <c r="R566" s="67">
        <f t="shared" si="306"/>
        <v>0</v>
      </c>
    </row>
    <row r="567" spans="1:18" ht="31.5">
      <c r="A567" s="30" t="s">
        <v>114</v>
      </c>
      <c r="B567" s="31">
        <v>905</v>
      </c>
      <c r="C567" s="32">
        <v>4</v>
      </c>
      <c r="D567" s="32">
        <v>5</v>
      </c>
      <c r="E567" s="23" t="s">
        <v>481</v>
      </c>
      <c r="F567" s="29" t="s">
        <v>115</v>
      </c>
      <c r="G567" s="24">
        <v>800000</v>
      </c>
      <c r="H567" s="24">
        <v>800000</v>
      </c>
      <c r="I567" s="25">
        <v>800000</v>
      </c>
      <c r="J567" s="26">
        <f t="shared" si="323"/>
        <v>100</v>
      </c>
      <c r="K567" s="28">
        <f t="shared" si="322"/>
        <v>800</v>
      </c>
      <c r="L567" s="28">
        <v>800</v>
      </c>
      <c r="M567" s="2">
        <f t="shared" si="335"/>
        <v>800</v>
      </c>
      <c r="N567" s="2">
        <f t="shared" si="335"/>
        <v>800</v>
      </c>
      <c r="O567" s="27">
        <f t="shared" si="324"/>
        <v>100</v>
      </c>
      <c r="P567" s="34">
        <v>800</v>
      </c>
      <c r="Q567" s="34">
        <f t="shared" si="308"/>
        <v>0</v>
      </c>
      <c r="R567" s="67">
        <f t="shared" si="306"/>
        <v>0</v>
      </c>
    </row>
    <row r="568" spans="1:18" ht="94.5">
      <c r="A568" s="30" t="s">
        <v>482</v>
      </c>
      <c r="B568" s="31">
        <v>905</v>
      </c>
      <c r="C568" s="32">
        <v>4</v>
      </c>
      <c r="D568" s="32">
        <v>5</v>
      </c>
      <c r="E568" s="23" t="s">
        <v>483</v>
      </c>
      <c r="F568" s="29" t="s">
        <v>94</v>
      </c>
      <c r="G568" s="24">
        <v>4500000</v>
      </c>
      <c r="H568" s="24">
        <v>4500000</v>
      </c>
      <c r="I568" s="25">
        <v>4500000</v>
      </c>
      <c r="J568" s="26">
        <f t="shared" si="323"/>
        <v>100</v>
      </c>
      <c r="K568" s="2">
        <f t="shared" ref="K568:M568" si="337">K569</f>
        <v>4500</v>
      </c>
      <c r="L568" s="2">
        <f t="shared" si="337"/>
        <v>4500</v>
      </c>
      <c r="M568" s="2">
        <f t="shared" si="337"/>
        <v>4500</v>
      </c>
      <c r="N568" s="2">
        <f>N569</f>
        <v>4500</v>
      </c>
      <c r="O568" s="27">
        <f t="shared" si="324"/>
        <v>100</v>
      </c>
      <c r="P568" s="34">
        <v>4500</v>
      </c>
      <c r="Q568" s="34">
        <f t="shared" si="308"/>
        <v>0</v>
      </c>
      <c r="R568" s="67">
        <f t="shared" si="306"/>
        <v>0</v>
      </c>
    </row>
    <row r="569" spans="1:18" ht="47.25">
      <c r="A569" s="30" t="s">
        <v>484</v>
      </c>
      <c r="B569" s="31">
        <v>905</v>
      </c>
      <c r="C569" s="32">
        <v>4</v>
      </c>
      <c r="D569" s="32">
        <v>5</v>
      </c>
      <c r="E569" s="23" t="s">
        <v>483</v>
      </c>
      <c r="F569" s="29" t="s">
        <v>485</v>
      </c>
      <c r="G569" s="24">
        <v>4500000</v>
      </c>
      <c r="H569" s="24">
        <v>4500000</v>
      </c>
      <c r="I569" s="25">
        <v>4500000</v>
      </c>
      <c r="J569" s="26">
        <f t="shared" si="323"/>
        <v>100</v>
      </c>
      <c r="K569" s="28">
        <f t="shared" si="322"/>
        <v>4500</v>
      </c>
      <c r="L569" s="28">
        <v>4500</v>
      </c>
      <c r="M569" s="2">
        <f t="shared" si="335"/>
        <v>4500</v>
      </c>
      <c r="N569" s="2">
        <f t="shared" si="335"/>
        <v>4500</v>
      </c>
      <c r="O569" s="27">
        <f t="shared" si="324"/>
        <v>100</v>
      </c>
      <c r="P569" s="34">
        <v>4500</v>
      </c>
      <c r="Q569" s="34">
        <f t="shared" si="308"/>
        <v>0</v>
      </c>
      <c r="R569" s="67">
        <f t="shared" si="306"/>
        <v>0</v>
      </c>
    </row>
    <row r="570" spans="1:18" ht="94.5">
      <c r="A570" s="30" t="s">
        <v>482</v>
      </c>
      <c r="B570" s="31">
        <v>905</v>
      </c>
      <c r="C570" s="32">
        <v>4</v>
      </c>
      <c r="D570" s="32">
        <v>5</v>
      </c>
      <c r="E570" s="23" t="s">
        <v>486</v>
      </c>
      <c r="F570" s="29" t="s">
        <v>94</v>
      </c>
      <c r="G570" s="24">
        <v>200000</v>
      </c>
      <c r="H570" s="24">
        <v>0</v>
      </c>
      <c r="I570" s="25">
        <v>0</v>
      </c>
      <c r="J570" s="26"/>
      <c r="K570" s="2">
        <f t="shared" ref="K570:M570" si="338">K571</f>
        <v>200</v>
      </c>
      <c r="L570" s="2">
        <f t="shared" si="338"/>
        <v>0</v>
      </c>
      <c r="M570" s="2">
        <f t="shared" si="338"/>
        <v>0</v>
      </c>
      <c r="N570" s="2">
        <f>N571</f>
        <v>0</v>
      </c>
      <c r="O570" s="27"/>
      <c r="P570" s="34">
        <v>0</v>
      </c>
      <c r="Q570" s="34">
        <f t="shared" si="308"/>
        <v>0</v>
      </c>
      <c r="R570" s="67">
        <f t="shared" si="306"/>
        <v>0</v>
      </c>
    </row>
    <row r="571" spans="1:18" ht="31.5">
      <c r="A571" s="30" t="s">
        <v>114</v>
      </c>
      <c r="B571" s="31">
        <v>905</v>
      </c>
      <c r="C571" s="32">
        <v>4</v>
      </c>
      <c r="D571" s="32">
        <v>5</v>
      </c>
      <c r="E571" s="23" t="s">
        <v>486</v>
      </c>
      <c r="F571" s="29" t="s">
        <v>115</v>
      </c>
      <c r="G571" s="24">
        <v>200000</v>
      </c>
      <c r="H571" s="24">
        <v>0</v>
      </c>
      <c r="I571" s="25">
        <v>0</v>
      </c>
      <c r="J571" s="26"/>
      <c r="K571" s="28">
        <f t="shared" si="322"/>
        <v>200</v>
      </c>
      <c r="L571" s="28">
        <f t="shared" si="322"/>
        <v>0</v>
      </c>
      <c r="M571" s="2">
        <f t="shared" si="335"/>
        <v>0</v>
      </c>
      <c r="N571" s="2">
        <f t="shared" si="335"/>
        <v>0</v>
      </c>
      <c r="O571" s="27"/>
      <c r="P571" s="34">
        <v>0</v>
      </c>
      <c r="Q571" s="34">
        <f t="shared" si="308"/>
        <v>0</v>
      </c>
      <c r="R571" s="67">
        <f t="shared" si="306"/>
        <v>0</v>
      </c>
    </row>
    <row r="572" spans="1:18" ht="31.5">
      <c r="A572" s="30" t="s">
        <v>487</v>
      </c>
      <c r="B572" s="31">
        <v>905</v>
      </c>
      <c r="C572" s="32">
        <v>4</v>
      </c>
      <c r="D572" s="32">
        <v>5</v>
      </c>
      <c r="E572" s="23" t="s">
        <v>488</v>
      </c>
      <c r="F572" s="29" t="s">
        <v>94</v>
      </c>
      <c r="G572" s="24">
        <v>800000</v>
      </c>
      <c r="H572" s="24">
        <v>40500</v>
      </c>
      <c r="I572" s="25">
        <v>40500</v>
      </c>
      <c r="J572" s="26">
        <f t="shared" si="323"/>
        <v>100</v>
      </c>
      <c r="K572" s="2">
        <f t="shared" ref="K572:M572" si="339">K573</f>
        <v>800</v>
      </c>
      <c r="L572" s="2">
        <f t="shared" si="339"/>
        <v>40.5</v>
      </c>
      <c r="M572" s="2">
        <f t="shared" si="339"/>
        <v>40.5</v>
      </c>
      <c r="N572" s="2">
        <f>N573</f>
        <v>40.5</v>
      </c>
      <c r="O572" s="27">
        <f t="shared" si="324"/>
        <v>100</v>
      </c>
      <c r="P572" s="34">
        <v>40.5</v>
      </c>
      <c r="Q572" s="34">
        <f t="shared" si="308"/>
        <v>0</v>
      </c>
      <c r="R572" s="67">
        <f t="shared" si="306"/>
        <v>0</v>
      </c>
    </row>
    <row r="573" spans="1:18" ht="47.25">
      <c r="A573" s="30" t="s">
        <v>484</v>
      </c>
      <c r="B573" s="31">
        <v>905</v>
      </c>
      <c r="C573" s="32">
        <v>4</v>
      </c>
      <c r="D573" s="32">
        <v>5</v>
      </c>
      <c r="E573" s="23" t="s">
        <v>488</v>
      </c>
      <c r="F573" s="29" t="s">
        <v>485</v>
      </c>
      <c r="G573" s="24">
        <v>800000</v>
      </c>
      <c r="H573" s="24">
        <v>40500</v>
      </c>
      <c r="I573" s="25">
        <v>40500</v>
      </c>
      <c r="J573" s="26">
        <f t="shared" si="323"/>
        <v>100</v>
      </c>
      <c r="K573" s="28">
        <f t="shared" si="322"/>
        <v>800</v>
      </c>
      <c r="L573" s="28">
        <v>40.5</v>
      </c>
      <c r="M573" s="2">
        <f t="shared" si="335"/>
        <v>40.5</v>
      </c>
      <c r="N573" s="2">
        <f t="shared" si="335"/>
        <v>40.5</v>
      </c>
      <c r="O573" s="27">
        <f t="shared" si="324"/>
        <v>100</v>
      </c>
      <c r="P573" s="34">
        <v>40.5</v>
      </c>
      <c r="Q573" s="34">
        <f t="shared" si="308"/>
        <v>0</v>
      </c>
      <c r="R573" s="67">
        <f t="shared" si="306"/>
        <v>0</v>
      </c>
    </row>
    <row r="574" spans="1:18" ht="110.25">
      <c r="A574" s="30" t="s">
        <v>489</v>
      </c>
      <c r="B574" s="31">
        <v>905</v>
      </c>
      <c r="C574" s="32">
        <v>4</v>
      </c>
      <c r="D574" s="32">
        <v>5</v>
      </c>
      <c r="E574" s="23" t="s">
        <v>490</v>
      </c>
      <c r="F574" s="29" t="s">
        <v>94</v>
      </c>
      <c r="G574" s="24">
        <v>300000</v>
      </c>
      <c r="H574" s="24">
        <v>0</v>
      </c>
      <c r="I574" s="25">
        <v>0</v>
      </c>
      <c r="J574" s="26"/>
      <c r="K574" s="2">
        <f t="shared" ref="K574:M574" si="340">K575</f>
        <v>300</v>
      </c>
      <c r="L574" s="2">
        <f t="shared" si="340"/>
        <v>0</v>
      </c>
      <c r="M574" s="2">
        <f t="shared" si="340"/>
        <v>0</v>
      </c>
      <c r="N574" s="2">
        <f>N575</f>
        <v>0</v>
      </c>
      <c r="O574" s="27"/>
      <c r="P574" s="34">
        <v>0</v>
      </c>
      <c r="Q574" s="34">
        <f t="shared" si="308"/>
        <v>0</v>
      </c>
      <c r="R574" s="67">
        <f t="shared" si="306"/>
        <v>0</v>
      </c>
    </row>
    <row r="575" spans="1:18" ht="47.25">
      <c r="A575" s="30" t="s">
        <v>484</v>
      </c>
      <c r="B575" s="31">
        <v>905</v>
      </c>
      <c r="C575" s="32">
        <v>4</v>
      </c>
      <c r="D575" s="32">
        <v>5</v>
      </c>
      <c r="E575" s="23" t="s">
        <v>490</v>
      </c>
      <c r="F575" s="29" t="s">
        <v>485</v>
      </c>
      <c r="G575" s="24">
        <v>300000</v>
      </c>
      <c r="H575" s="24">
        <v>0</v>
      </c>
      <c r="I575" s="25">
        <v>0</v>
      </c>
      <c r="J575" s="26"/>
      <c r="K575" s="28">
        <f t="shared" si="322"/>
        <v>300</v>
      </c>
      <c r="L575" s="28">
        <f t="shared" si="322"/>
        <v>0</v>
      </c>
      <c r="M575" s="2">
        <f t="shared" si="335"/>
        <v>0</v>
      </c>
      <c r="N575" s="2">
        <f t="shared" si="335"/>
        <v>0</v>
      </c>
      <c r="O575" s="27"/>
      <c r="P575" s="34">
        <v>0</v>
      </c>
      <c r="Q575" s="34">
        <f t="shared" si="308"/>
        <v>0</v>
      </c>
      <c r="R575" s="67">
        <f t="shared" si="306"/>
        <v>0</v>
      </c>
    </row>
    <row r="576" spans="1:18" ht="126">
      <c r="A576" s="30" t="s">
        <v>491</v>
      </c>
      <c r="B576" s="31">
        <v>905</v>
      </c>
      <c r="C576" s="32">
        <v>4</v>
      </c>
      <c r="D576" s="32">
        <v>5</v>
      </c>
      <c r="E576" s="23" t="s">
        <v>492</v>
      </c>
      <c r="F576" s="29" t="s">
        <v>94</v>
      </c>
      <c r="G576" s="24">
        <v>1500000</v>
      </c>
      <c r="H576" s="24">
        <v>1500000</v>
      </c>
      <c r="I576" s="25">
        <v>1173486.74</v>
      </c>
      <c r="J576" s="26">
        <f t="shared" si="323"/>
        <v>78.2</v>
      </c>
      <c r="K576" s="2">
        <f t="shared" ref="K576:M576" si="341">K577</f>
        <v>1500</v>
      </c>
      <c r="L576" s="2">
        <f t="shared" si="341"/>
        <v>1500</v>
      </c>
      <c r="M576" s="2">
        <f t="shared" si="341"/>
        <v>1500</v>
      </c>
      <c r="N576" s="2">
        <f>N577</f>
        <v>1173.5</v>
      </c>
      <c r="O576" s="27">
        <f t="shared" si="324"/>
        <v>78.2</v>
      </c>
      <c r="P576" s="34">
        <v>1173.5</v>
      </c>
      <c r="Q576" s="34">
        <f t="shared" si="308"/>
        <v>0</v>
      </c>
      <c r="R576" s="67">
        <f t="shared" si="306"/>
        <v>0</v>
      </c>
    </row>
    <row r="577" spans="1:18" ht="47.25">
      <c r="A577" s="30" t="s">
        <v>484</v>
      </c>
      <c r="B577" s="31">
        <v>905</v>
      </c>
      <c r="C577" s="32">
        <v>4</v>
      </c>
      <c r="D577" s="32">
        <v>5</v>
      </c>
      <c r="E577" s="23" t="s">
        <v>492</v>
      </c>
      <c r="F577" s="29" t="s">
        <v>485</v>
      </c>
      <c r="G577" s="24">
        <v>1500000</v>
      </c>
      <c r="H577" s="24">
        <v>1500000</v>
      </c>
      <c r="I577" s="25">
        <v>1173486.74</v>
      </c>
      <c r="J577" s="26">
        <f t="shared" si="323"/>
        <v>78.2</v>
      </c>
      <c r="K577" s="28">
        <f t="shared" si="322"/>
        <v>1500</v>
      </c>
      <c r="L577" s="28">
        <v>1500</v>
      </c>
      <c r="M577" s="2">
        <f t="shared" si="335"/>
        <v>1500</v>
      </c>
      <c r="N577" s="2">
        <f t="shared" si="335"/>
        <v>1173.5</v>
      </c>
      <c r="O577" s="27">
        <f t="shared" si="324"/>
        <v>78.2</v>
      </c>
      <c r="P577" s="34">
        <v>1173.5</v>
      </c>
      <c r="Q577" s="34">
        <f t="shared" si="308"/>
        <v>0</v>
      </c>
      <c r="R577" s="67">
        <f t="shared" si="306"/>
        <v>0</v>
      </c>
    </row>
    <row r="578" spans="1:18" ht="110.25">
      <c r="A578" s="30" t="s">
        <v>493</v>
      </c>
      <c r="B578" s="31">
        <v>905</v>
      </c>
      <c r="C578" s="32">
        <v>4</v>
      </c>
      <c r="D578" s="32">
        <v>5</v>
      </c>
      <c r="E578" s="23" t="s">
        <v>494</v>
      </c>
      <c r="F578" s="29" t="s">
        <v>94</v>
      </c>
      <c r="G578" s="24">
        <v>1000000</v>
      </c>
      <c r="H578" s="24">
        <v>404300</v>
      </c>
      <c r="I578" s="25">
        <v>404300</v>
      </c>
      <c r="J578" s="26">
        <f t="shared" si="323"/>
        <v>100</v>
      </c>
      <c r="K578" s="2">
        <f t="shared" ref="K578:M578" si="342">K579</f>
        <v>1000</v>
      </c>
      <c r="L578" s="2">
        <f t="shared" si="342"/>
        <v>404.3</v>
      </c>
      <c r="M578" s="2">
        <f t="shared" si="342"/>
        <v>404.3</v>
      </c>
      <c r="N578" s="2">
        <f>N579</f>
        <v>404.3</v>
      </c>
      <c r="O578" s="27">
        <f t="shared" si="324"/>
        <v>100</v>
      </c>
      <c r="P578" s="34">
        <v>404.3</v>
      </c>
      <c r="Q578" s="34">
        <f t="shared" si="308"/>
        <v>0</v>
      </c>
      <c r="R578" s="67">
        <f t="shared" si="306"/>
        <v>0</v>
      </c>
    </row>
    <row r="579" spans="1:18" ht="47.25">
      <c r="A579" s="30" t="s">
        <v>484</v>
      </c>
      <c r="B579" s="31">
        <v>905</v>
      </c>
      <c r="C579" s="32">
        <v>4</v>
      </c>
      <c r="D579" s="32">
        <v>5</v>
      </c>
      <c r="E579" s="23" t="s">
        <v>494</v>
      </c>
      <c r="F579" s="29" t="s">
        <v>485</v>
      </c>
      <c r="G579" s="24">
        <v>1000000</v>
      </c>
      <c r="H579" s="24">
        <v>404300</v>
      </c>
      <c r="I579" s="25">
        <v>404300</v>
      </c>
      <c r="J579" s="26">
        <f t="shared" si="323"/>
        <v>100</v>
      </c>
      <c r="K579" s="28">
        <f t="shared" si="322"/>
        <v>1000</v>
      </c>
      <c r="L579" s="28">
        <v>404.3</v>
      </c>
      <c r="M579" s="2">
        <f t="shared" si="335"/>
        <v>404.3</v>
      </c>
      <c r="N579" s="2">
        <f t="shared" si="335"/>
        <v>404.3</v>
      </c>
      <c r="O579" s="27">
        <f t="shared" si="324"/>
        <v>100</v>
      </c>
      <c r="P579" s="34">
        <v>404.3</v>
      </c>
      <c r="Q579" s="34">
        <f t="shared" si="308"/>
        <v>0</v>
      </c>
      <c r="R579" s="67">
        <f t="shared" si="306"/>
        <v>0</v>
      </c>
    </row>
    <row r="580" spans="1:18" ht="94.5">
      <c r="A580" s="30" t="s">
        <v>495</v>
      </c>
      <c r="B580" s="31">
        <v>905</v>
      </c>
      <c r="C580" s="32">
        <v>4</v>
      </c>
      <c r="D580" s="32">
        <v>5</v>
      </c>
      <c r="E580" s="23" t="s">
        <v>496</v>
      </c>
      <c r="F580" s="29" t="s">
        <v>94</v>
      </c>
      <c r="G580" s="24">
        <v>1900000</v>
      </c>
      <c r="H580" s="24">
        <v>2576000</v>
      </c>
      <c r="I580" s="25">
        <v>2576000</v>
      </c>
      <c r="J580" s="26">
        <f t="shared" si="323"/>
        <v>100</v>
      </c>
      <c r="K580" s="2">
        <f t="shared" ref="K580:M580" si="343">K581</f>
        <v>1900</v>
      </c>
      <c r="L580" s="2">
        <f t="shared" si="343"/>
        <v>2576</v>
      </c>
      <c r="M580" s="2">
        <f t="shared" si="343"/>
        <v>2576</v>
      </c>
      <c r="N580" s="2">
        <f>N581</f>
        <v>2576</v>
      </c>
      <c r="O580" s="27">
        <f t="shared" si="324"/>
        <v>100</v>
      </c>
      <c r="P580" s="34">
        <v>2576</v>
      </c>
      <c r="Q580" s="34">
        <f t="shared" si="308"/>
        <v>0</v>
      </c>
      <c r="R580" s="67">
        <f t="shared" si="306"/>
        <v>0</v>
      </c>
    </row>
    <row r="581" spans="1:18" ht="47.25">
      <c r="A581" s="30" t="s">
        <v>484</v>
      </c>
      <c r="B581" s="31">
        <v>905</v>
      </c>
      <c r="C581" s="32">
        <v>4</v>
      </c>
      <c r="D581" s="32">
        <v>5</v>
      </c>
      <c r="E581" s="23" t="s">
        <v>496</v>
      </c>
      <c r="F581" s="29" t="s">
        <v>485</v>
      </c>
      <c r="G581" s="24">
        <v>1900000</v>
      </c>
      <c r="H581" s="24">
        <v>2576000</v>
      </c>
      <c r="I581" s="25">
        <v>2576000</v>
      </c>
      <c r="J581" s="26">
        <f t="shared" si="323"/>
        <v>100</v>
      </c>
      <c r="K581" s="28">
        <f t="shared" si="322"/>
        <v>1900</v>
      </c>
      <c r="L581" s="28">
        <v>2576</v>
      </c>
      <c r="M581" s="2">
        <f t="shared" si="335"/>
        <v>2576</v>
      </c>
      <c r="N581" s="2">
        <f t="shared" si="335"/>
        <v>2576</v>
      </c>
      <c r="O581" s="27">
        <f t="shared" si="324"/>
        <v>100</v>
      </c>
      <c r="P581" s="34">
        <v>2576</v>
      </c>
      <c r="Q581" s="34">
        <f t="shared" si="308"/>
        <v>0</v>
      </c>
      <c r="R581" s="67">
        <f t="shared" si="306"/>
        <v>0</v>
      </c>
    </row>
    <row r="582" spans="1:18" ht="78.75">
      <c r="A582" s="30" t="s">
        <v>497</v>
      </c>
      <c r="B582" s="31">
        <v>905</v>
      </c>
      <c r="C582" s="32">
        <v>4</v>
      </c>
      <c r="D582" s="32">
        <v>5</v>
      </c>
      <c r="E582" s="23" t="s">
        <v>498</v>
      </c>
      <c r="F582" s="29" t="s">
        <v>94</v>
      </c>
      <c r="G582" s="24">
        <v>200000</v>
      </c>
      <c r="H582" s="24">
        <v>613600</v>
      </c>
      <c r="I582" s="25">
        <v>613600</v>
      </c>
      <c r="J582" s="26">
        <f t="shared" si="323"/>
        <v>100</v>
      </c>
      <c r="K582" s="2">
        <f t="shared" ref="K582:M582" si="344">K583</f>
        <v>200</v>
      </c>
      <c r="L582" s="2">
        <f t="shared" si="344"/>
        <v>613.6</v>
      </c>
      <c r="M582" s="2">
        <f t="shared" si="344"/>
        <v>613.6</v>
      </c>
      <c r="N582" s="2">
        <f>N583</f>
        <v>613.6</v>
      </c>
      <c r="O582" s="27">
        <f t="shared" si="324"/>
        <v>100</v>
      </c>
      <c r="P582" s="34">
        <v>613.6</v>
      </c>
      <c r="Q582" s="34">
        <f t="shared" si="308"/>
        <v>0</v>
      </c>
      <c r="R582" s="67">
        <f t="shared" si="306"/>
        <v>0</v>
      </c>
    </row>
    <row r="583" spans="1:18" ht="47.25">
      <c r="A583" s="30" t="s">
        <v>484</v>
      </c>
      <c r="B583" s="31">
        <v>905</v>
      </c>
      <c r="C583" s="32">
        <v>4</v>
      </c>
      <c r="D583" s="32">
        <v>5</v>
      </c>
      <c r="E583" s="23" t="s">
        <v>498</v>
      </c>
      <c r="F583" s="29" t="s">
        <v>485</v>
      </c>
      <c r="G583" s="24">
        <v>200000</v>
      </c>
      <c r="H583" s="24">
        <v>613600</v>
      </c>
      <c r="I583" s="25">
        <v>613600</v>
      </c>
      <c r="J583" s="26">
        <f t="shared" si="323"/>
        <v>100</v>
      </c>
      <c r="K583" s="28">
        <f t="shared" si="322"/>
        <v>200</v>
      </c>
      <c r="L583" s="28">
        <v>613.6</v>
      </c>
      <c r="M583" s="2">
        <f t="shared" si="335"/>
        <v>613.6</v>
      </c>
      <c r="N583" s="2">
        <f t="shared" si="335"/>
        <v>613.6</v>
      </c>
      <c r="O583" s="27">
        <f t="shared" si="324"/>
        <v>100</v>
      </c>
      <c r="P583" s="34">
        <v>613.6</v>
      </c>
      <c r="Q583" s="34">
        <f t="shared" si="308"/>
        <v>0</v>
      </c>
      <c r="R583" s="67">
        <f t="shared" si="306"/>
        <v>0</v>
      </c>
    </row>
    <row r="584" spans="1:18" ht="94.5">
      <c r="A584" s="30" t="s">
        <v>499</v>
      </c>
      <c r="B584" s="31">
        <v>905</v>
      </c>
      <c r="C584" s="32">
        <v>4</v>
      </c>
      <c r="D584" s="32">
        <v>5</v>
      </c>
      <c r="E584" s="23" t="s">
        <v>500</v>
      </c>
      <c r="F584" s="29" t="s">
        <v>94</v>
      </c>
      <c r="G584" s="24">
        <v>1600000</v>
      </c>
      <c r="H584" s="24">
        <v>375625</v>
      </c>
      <c r="I584" s="25">
        <v>375625</v>
      </c>
      <c r="J584" s="26">
        <f t="shared" si="323"/>
        <v>100</v>
      </c>
      <c r="K584" s="2">
        <f t="shared" ref="K584:M584" si="345">K585</f>
        <v>1600</v>
      </c>
      <c r="L584" s="2">
        <f t="shared" si="345"/>
        <v>375.6</v>
      </c>
      <c r="M584" s="2">
        <f t="shared" si="345"/>
        <v>375.6</v>
      </c>
      <c r="N584" s="2">
        <f>N585</f>
        <v>375.6</v>
      </c>
      <c r="O584" s="27">
        <f t="shared" si="324"/>
        <v>100</v>
      </c>
      <c r="P584" s="34">
        <v>375.6</v>
      </c>
      <c r="Q584" s="34">
        <f t="shared" si="308"/>
        <v>0</v>
      </c>
      <c r="R584" s="67">
        <f t="shared" si="306"/>
        <v>0</v>
      </c>
    </row>
    <row r="585" spans="1:18" ht="47.25">
      <c r="A585" s="30" t="s">
        <v>484</v>
      </c>
      <c r="B585" s="31">
        <v>905</v>
      </c>
      <c r="C585" s="32">
        <v>4</v>
      </c>
      <c r="D585" s="32">
        <v>5</v>
      </c>
      <c r="E585" s="23" t="s">
        <v>500</v>
      </c>
      <c r="F585" s="29" t="s">
        <v>485</v>
      </c>
      <c r="G585" s="24">
        <v>1600000</v>
      </c>
      <c r="H585" s="24">
        <v>375625</v>
      </c>
      <c r="I585" s="25">
        <v>375625</v>
      </c>
      <c r="J585" s="26">
        <f t="shared" si="323"/>
        <v>100</v>
      </c>
      <c r="K585" s="28">
        <f t="shared" si="322"/>
        <v>1600</v>
      </c>
      <c r="L585" s="28">
        <v>375.6</v>
      </c>
      <c r="M585" s="2">
        <f t="shared" si="335"/>
        <v>375.6</v>
      </c>
      <c r="N585" s="2">
        <f t="shared" si="335"/>
        <v>375.6</v>
      </c>
      <c r="O585" s="27">
        <f t="shared" si="324"/>
        <v>100</v>
      </c>
      <c r="P585" s="34">
        <v>375.6</v>
      </c>
      <c r="Q585" s="34">
        <f t="shared" si="308"/>
        <v>0</v>
      </c>
      <c r="R585" s="67">
        <f t="shared" si="306"/>
        <v>0</v>
      </c>
    </row>
    <row r="586" spans="1:18" ht="94.5">
      <c r="A586" s="30" t="s">
        <v>501</v>
      </c>
      <c r="B586" s="31">
        <v>905</v>
      </c>
      <c r="C586" s="32">
        <v>4</v>
      </c>
      <c r="D586" s="32">
        <v>5</v>
      </c>
      <c r="E586" s="23" t="s">
        <v>502</v>
      </c>
      <c r="F586" s="29" t="s">
        <v>94</v>
      </c>
      <c r="G586" s="24">
        <v>5500000</v>
      </c>
      <c r="H586" s="24">
        <v>6100000</v>
      </c>
      <c r="I586" s="25">
        <v>6100000</v>
      </c>
      <c r="J586" s="26">
        <f t="shared" si="323"/>
        <v>100</v>
      </c>
      <c r="K586" s="2">
        <f t="shared" ref="K586:M586" si="346">K587</f>
        <v>5500</v>
      </c>
      <c r="L586" s="2">
        <f t="shared" si="346"/>
        <v>6100</v>
      </c>
      <c r="M586" s="2">
        <f t="shared" si="346"/>
        <v>6100</v>
      </c>
      <c r="N586" s="2">
        <f>N587</f>
        <v>6100</v>
      </c>
      <c r="O586" s="27">
        <f t="shared" si="324"/>
        <v>100</v>
      </c>
      <c r="P586" s="34">
        <v>6100</v>
      </c>
      <c r="Q586" s="34">
        <f t="shared" si="308"/>
        <v>0</v>
      </c>
      <c r="R586" s="67">
        <f t="shared" si="306"/>
        <v>0</v>
      </c>
    </row>
    <row r="587" spans="1:18" ht="47.25">
      <c r="A587" s="30" t="s">
        <v>484</v>
      </c>
      <c r="B587" s="31">
        <v>905</v>
      </c>
      <c r="C587" s="32">
        <v>4</v>
      </c>
      <c r="D587" s="32">
        <v>5</v>
      </c>
      <c r="E587" s="23" t="s">
        <v>502</v>
      </c>
      <c r="F587" s="29" t="s">
        <v>485</v>
      </c>
      <c r="G587" s="24">
        <v>5500000</v>
      </c>
      <c r="H587" s="24">
        <v>6100000</v>
      </c>
      <c r="I587" s="25">
        <v>6100000</v>
      </c>
      <c r="J587" s="26">
        <f t="shared" si="323"/>
        <v>100</v>
      </c>
      <c r="K587" s="28">
        <f t="shared" si="322"/>
        <v>5500</v>
      </c>
      <c r="L587" s="28">
        <v>6100</v>
      </c>
      <c r="M587" s="2">
        <f t="shared" si="335"/>
        <v>6100</v>
      </c>
      <c r="N587" s="2">
        <f t="shared" si="335"/>
        <v>6100</v>
      </c>
      <c r="O587" s="27">
        <f t="shared" si="324"/>
        <v>100</v>
      </c>
      <c r="P587" s="34">
        <v>6100</v>
      </c>
      <c r="Q587" s="34">
        <f t="shared" si="308"/>
        <v>0</v>
      </c>
      <c r="R587" s="67">
        <f t="shared" si="306"/>
        <v>0</v>
      </c>
    </row>
    <row r="588" spans="1:18" ht="94.5">
      <c r="A588" s="30" t="s">
        <v>503</v>
      </c>
      <c r="B588" s="31">
        <v>905</v>
      </c>
      <c r="C588" s="32">
        <v>4</v>
      </c>
      <c r="D588" s="32">
        <v>5</v>
      </c>
      <c r="E588" s="23" t="s">
        <v>504</v>
      </c>
      <c r="F588" s="29"/>
      <c r="G588" s="24">
        <v>0</v>
      </c>
      <c r="H588" s="24">
        <v>5000000</v>
      </c>
      <c r="I588" s="25">
        <v>0</v>
      </c>
      <c r="J588" s="26">
        <f t="shared" si="323"/>
        <v>0</v>
      </c>
      <c r="K588" s="2">
        <f t="shared" ref="K588:M588" si="347">K589</f>
        <v>0</v>
      </c>
      <c r="L588" s="2">
        <f t="shared" si="347"/>
        <v>5000</v>
      </c>
      <c r="M588" s="2">
        <f t="shared" si="347"/>
        <v>5000</v>
      </c>
      <c r="N588" s="2">
        <f>N589</f>
        <v>0</v>
      </c>
      <c r="O588" s="27">
        <f t="shared" si="324"/>
        <v>0</v>
      </c>
      <c r="P588" s="34">
        <v>0</v>
      </c>
      <c r="Q588" s="34">
        <f t="shared" si="308"/>
        <v>0</v>
      </c>
      <c r="R588" s="67">
        <f t="shared" ref="R588:R651" si="348">G588/1000-K588</f>
        <v>0</v>
      </c>
    </row>
    <row r="589" spans="1:18" ht="31.5">
      <c r="A589" s="30" t="s">
        <v>359</v>
      </c>
      <c r="B589" s="31">
        <v>905</v>
      </c>
      <c r="C589" s="32">
        <v>4</v>
      </c>
      <c r="D589" s="32">
        <v>5</v>
      </c>
      <c r="E589" s="23" t="s">
        <v>504</v>
      </c>
      <c r="F589" s="29" t="s">
        <v>360</v>
      </c>
      <c r="G589" s="24">
        <v>0</v>
      </c>
      <c r="H589" s="24">
        <v>5000000</v>
      </c>
      <c r="I589" s="25">
        <v>0</v>
      </c>
      <c r="J589" s="26">
        <f t="shared" si="323"/>
        <v>0</v>
      </c>
      <c r="K589" s="28">
        <f t="shared" si="322"/>
        <v>0</v>
      </c>
      <c r="L589" s="28">
        <v>5000</v>
      </c>
      <c r="M589" s="2">
        <f t="shared" si="335"/>
        <v>5000</v>
      </c>
      <c r="N589" s="2">
        <f t="shared" si="335"/>
        <v>0</v>
      </c>
      <c r="O589" s="27">
        <f t="shared" si="324"/>
        <v>0</v>
      </c>
      <c r="P589" s="34">
        <v>0</v>
      </c>
      <c r="Q589" s="34">
        <f t="shared" si="308"/>
        <v>0</v>
      </c>
      <c r="R589" s="67">
        <f t="shared" si="348"/>
        <v>0</v>
      </c>
    </row>
    <row r="590" spans="1:18" ht="78.75">
      <c r="A590" s="30" t="s">
        <v>505</v>
      </c>
      <c r="B590" s="31">
        <v>905</v>
      </c>
      <c r="C590" s="32">
        <v>4</v>
      </c>
      <c r="D590" s="32">
        <v>5</v>
      </c>
      <c r="E590" s="23" t="s">
        <v>506</v>
      </c>
      <c r="F590" s="29" t="s">
        <v>94</v>
      </c>
      <c r="G590" s="24">
        <v>0</v>
      </c>
      <c r="H590" s="24">
        <v>6900</v>
      </c>
      <c r="I590" s="25">
        <v>6840</v>
      </c>
      <c r="J590" s="26">
        <f t="shared" si="323"/>
        <v>99.1</v>
      </c>
      <c r="K590" s="2">
        <f t="shared" ref="K590:M590" si="349">K591</f>
        <v>0</v>
      </c>
      <c r="L590" s="2">
        <f t="shared" si="349"/>
        <v>6.9</v>
      </c>
      <c r="M590" s="2">
        <f t="shared" si="349"/>
        <v>6.9</v>
      </c>
      <c r="N590" s="2">
        <f>N591</f>
        <v>6.8</v>
      </c>
      <c r="O590" s="27">
        <f t="shared" si="324"/>
        <v>98.6</v>
      </c>
      <c r="P590" s="34">
        <v>6.8</v>
      </c>
      <c r="Q590" s="34">
        <f t="shared" ref="Q590:Q653" si="350">N590-P590</f>
        <v>0</v>
      </c>
      <c r="R590" s="67">
        <f t="shared" si="348"/>
        <v>0</v>
      </c>
    </row>
    <row r="591" spans="1:18" ht="47.25">
      <c r="A591" s="30" t="s">
        <v>484</v>
      </c>
      <c r="B591" s="31">
        <v>905</v>
      </c>
      <c r="C591" s="32">
        <v>4</v>
      </c>
      <c r="D591" s="32">
        <v>5</v>
      </c>
      <c r="E591" s="23" t="s">
        <v>506</v>
      </c>
      <c r="F591" s="29" t="s">
        <v>485</v>
      </c>
      <c r="G591" s="24">
        <v>0</v>
      </c>
      <c r="H591" s="24">
        <v>6900</v>
      </c>
      <c r="I591" s="25">
        <v>6840</v>
      </c>
      <c r="J591" s="26">
        <f t="shared" si="323"/>
        <v>99.1</v>
      </c>
      <c r="K591" s="28">
        <f t="shared" si="322"/>
        <v>0</v>
      </c>
      <c r="L591" s="28">
        <v>6.9</v>
      </c>
      <c r="M591" s="2">
        <f t="shared" si="335"/>
        <v>6.9</v>
      </c>
      <c r="N591" s="2">
        <f t="shared" si="335"/>
        <v>6.8</v>
      </c>
      <c r="O591" s="27">
        <f t="shared" si="324"/>
        <v>98.6</v>
      </c>
      <c r="P591" s="34">
        <v>6.8</v>
      </c>
      <c r="Q591" s="34">
        <f t="shared" si="350"/>
        <v>0</v>
      </c>
      <c r="R591" s="67">
        <f t="shared" si="348"/>
        <v>0</v>
      </c>
    </row>
    <row r="592" spans="1:18" ht="94.5">
      <c r="A592" s="30" t="s">
        <v>507</v>
      </c>
      <c r="B592" s="31">
        <v>905</v>
      </c>
      <c r="C592" s="32">
        <v>4</v>
      </c>
      <c r="D592" s="32">
        <v>5</v>
      </c>
      <c r="E592" s="23" t="s">
        <v>508</v>
      </c>
      <c r="F592" s="29" t="s">
        <v>94</v>
      </c>
      <c r="G592" s="24">
        <v>0</v>
      </c>
      <c r="H592" s="24">
        <v>621500</v>
      </c>
      <c r="I592" s="25">
        <v>621500</v>
      </c>
      <c r="J592" s="26">
        <f t="shared" si="323"/>
        <v>100</v>
      </c>
      <c r="K592" s="2">
        <f t="shared" ref="K592:M592" si="351">K593</f>
        <v>0</v>
      </c>
      <c r="L592" s="2">
        <f t="shared" si="351"/>
        <v>621.5</v>
      </c>
      <c r="M592" s="2">
        <f t="shared" si="351"/>
        <v>621.5</v>
      </c>
      <c r="N592" s="2">
        <f>N593</f>
        <v>621.5</v>
      </c>
      <c r="O592" s="27">
        <f t="shared" si="324"/>
        <v>100</v>
      </c>
      <c r="P592" s="34">
        <v>621.5</v>
      </c>
      <c r="Q592" s="34">
        <f t="shared" si="350"/>
        <v>0</v>
      </c>
      <c r="R592" s="67">
        <f t="shared" si="348"/>
        <v>0</v>
      </c>
    </row>
    <row r="593" spans="1:18" ht="47.25">
      <c r="A593" s="30" t="s">
        <v>484</v>
      </c>
      <c r="B593" s="31">
        <v>905</v>
      </c>
      <c r="C593" s="32">
        <v>4</v>
      </c>
      <c r="D593" s="32">
        <v>5</v>
      </c>
      <c r="E593" s="23" t="s">
        <v>508</v>
      </c>
      <c r="F593" s="29" t="s">
        <v>485</v>
      </c>
      <c r="G593" s="24">
        <v>0</v>
      </c>
      <c r="H593" s="24">
        <v>621500</v>
      </c>
      <c r="I593" s="25">
        <v>621500</v>
      </c>
      <c r="J593" s="26">
        <f t="shared" si="323"/>
        <v>100</v>
      </c>
      <c r="K593" s="28">
        <f t="shared" si="322"/>
        <v>0</v>
      </c>
      <c r="L593" s="28">
        <v>621.5</v>
      </c>
      <c r="M593" s="2">
        <f t="shared" si="335"/>
        <v>621.5</v>
      </c>
      <c r="N593" s="2">
        <f t="shared" si="335"/>
        <v>621.5</v>
      </c>
      <c r="O593" s="27">
        <f t="shared" si="324"/>
        <v>100</v>
      </c>
      <c r="P593" s="34">
        <v>621.5</v>
      </c>
      <c r="Q593" s="34">
        <f t="shared" si="350"/>
        <v>0</v>
      </c>
      <c r="R593" s="67">
        <f t="shared" si="348"/>
        <v>0</v>
      </c>
    </row>
    <row r="594" spans="1:18" ht="94.5">
      <c r="A594" s="30" t="s">
        <v>509</v>
      </c>
      <c r="B594" s="31">
        <v>905</v>
      </c>
      <c r="C594" s="32">
        <v>4</v>
      </c>
      <c r="D594" s="32">
        <v>5</v>
      </c>
      <c r="E594" s="23" t="s">
        <v>510</v>
      </c>
      <c r="F594" s="29" t="s">
        <v>94</v>
      </c>
      <c r="G594" s="24">
        <v>0</v>
      </c>
      <c r="H594" s="24">
        <v>2846600</v>
      </c>
      <c r="I594" s="25">
        <v>2846600</v>
      </c>
      <c r="J594" s="26">
        <f t="shared" si="323"/>
        <v>100</v>
      </c>
      <c r="K594" s="2">
        <f t="shared" ref="K594:M594" si="352">K595</f>
        <v>0</v>
      </c>
      <c r="L594" s="2">
        <f t="shared" si="352"/>
        <v>2846.6</v>
      </c>
      <c r="M594" s="2">
        <f t="shared" si="352"/>
        <v>2846.6</v>
      </c>
      <c r="N594" s="2">
        <f>N595</f>
        <v>2846.6</v>
      </c>
      <c r="O594" s="27">
        <f t="shared" si="324"/>
        <v>100</v>
      </c>
      <c r="P594" s="34">
        <v>2846.6</v>
      </c>
      <c r="Q594" s="34">
        <f t="shared" si="350"/>
        <v>0</v>
      </c>
      <c r="R594" s="67">
        <f t="shared" si="348"/>
        <v>0</v>
      </c>
    </row>
    <row r="595" spans="1:18" ht="47.25">
      <c r="A595" s="30" t="s">
        <v>484</v>
      </c>
      <c r="B595" s="31">
        <v>905</v>
      </c>
      <c r="C595" s="32">
        <v>4</v>
      </c>
      <c r="D595" s="32">
        <v>5</v>
      </c>
      <c r="E595" s="23" t="s">
        <v>510</v>
      </c>
      <c r="F595" s="29" t="s">
        <v>485</v>
      </c>
      <c r="G595" s="24">
        <v>0</v>
      </c>
      <c r="H595" s="24">
        <v>2846600</v>
      </c>
      <c r="I595" s="25">
        <v>2846600</v>
      </c>
      <c r="J595" s="26">
        <f t="shared" si="323"/>
        <v>100</v>
      </c>
      <c r="K595" s="28">
        <f t="shared" si="322"/>
        <v>0</v>
      </c>
      <c r="L595" s="28">
        <v>2846.6</v>
      </c>
      <c r="M595" s="2">
        <f t="shared" si="335"/>
        <v>2846.6</v>
      </c>
      <c r="N595" s="2">
        <f t="shared" si="335"/>
        <v>2846.6</v>
      </c>
      <c r="O595" s="27">
        <f t="shared" si="324"/>
        <v>100</v>
      </c>
      <c r="P595" s="34">
        <v>2846.6</v>
      </c>
      <c r="Q595" s="34">
        <f t="shared" si="350"/>
        <v>0</v>
      </c>
      <c r="R595" s="67">
        <f t="shared" si="348"/>
        <v>0</v>
      </c>
    </row>
    <row r="596" spans="1:18" ht="110.25">
      <c r="A596" s="30" t="s">
        <v>511</v>
      </c>
      <c r="B596" s="31">
        <v>905</v>
      </c>
      <c r="C596" s="32">
        <v>4</v>
      </c>
      <c r="D596" s="32">
        <v>5</v>
      </c>
      <c r="E596" s="23" t="s">
        <v>512</v>
      </c>
      <c r="F596" s="29" t="s">
        <v>94</v>
      </c>
      <c r="G596" s="24">
        <v>0</v>
      </c>
      <c r="H596" s="24">
        <v>1248300</v>
      </c>
      <c r="I596" s="25">
        <v>1248300</v>
      </c>
      <c r="J596" s="26">
        <f t="shared" si="323"/>
        <v>100</v>
      </c>
      <c r="K596" s="2">
        <f t="shared" ref="K596:M596" si="353">K597</f>
        <v>0</v>
      </c>
      <c r="L596" s="2">
        <f t="shared" si="353"/>
        <v>1248.3</v>
      </c>
      <c r="M596" s="2">
        <f t="shared" si="353"/>
        <v>1248.3</v>
      </c>
      <c r="N596" s="2">
        <f>N597</f>
        <v>1248.3</v>
      </c>
      <c r="O596" s="27">
        <f t="shared" si="324"/>
        <v>100</v>
      </c>
      <c r="P596" s="34">
        <v>1248.3</v>
      </c>
      <c r="Q596" s="34">
        <f t="shared" si="350"/>
        <v>0</v>
      </c>
      <c r="R596" s="67">
        <f t="shared" si="348"/>
        <v>0</v>
      </c>
    </row>
    <row r="597" spans="1:18" ht="47.25">
      <c r="A597" s="30" t="s">
        <v>484</v>
      </c>
      <c r="B597" s="31">
        <v>905</v>
      </c>
      <c r="C597" s="32">
        <v>4</v>
      </c>
      <c r="D597" s="32">
        <v>5</v>
      </c>
      <c r="E597" s="23" t="s">
        <v>512</v>
      </c>
      <c r="F597" s="29" t="s">
        <v>485</v>
      </c>
      <c r="G597" s="24">
        <v>0</v>
      </c>
      <c r="H597" s="24">
        <v>1248300</v>
      </c>
      <c r="I597" s="25">
        <v>1248300</v>
      </c>
      <c r="J597" s="26">
        <f t="shared" si="323"/>
        <v>100</v>
      </c>
      <c r="K597" s="28">
        <f t="shared" si="322"/>
        <v>0</v>
      </c>
      <c r="L597" s="28">
        <v>1248.3</v>
      </c>
      <c r="M597" s="2">
        <f t="shared" si="335"/>
        <v>1248.3</v>
      </c>
      <c r="N597" s="2">
        <f t="shared" si="335"/>
        <v>1248.3</v>
      </c>
      <c r="O597" s="27">
        <f t="shared" si="324"/>
        <v>100</v>
      </c>
      <c r="P597" s="34">
        <v>1248.3</v>
      </c>
      <c r="Q597" s="34">
        <f t="shared" si="350"/>
        <v>0</v>
      </c>
      <c r="R597" s="67">
        <f t="shared" si="348"/>
        <v>0</v>
      </c>
    </row>
    <row r="598" spans="1:18" ht="110.25">
      <c r="A598" s="30" t="s">
        <v>513</v>
      </c>
      <c r="B598" s="31">
        <v>905</v>
      </c>
      <c r="C598" s="32">
        <v>4</v>
      </c>
      <c r="D598" s="32">
        <v>5</v>
      </c>
      <c r="E598" s="23" t="s">
        <v>514</v>
      </c>
      <c r="F598" s="29" t="s">
        <v>94</v>
      </c>
      <c r="G598" s="24">
        <v>0</v>
      </c>
      <c r="H598" s="24">
        <v>4046900</v>
      </c>
      <c r="I598" s="25">
        <v>3273314.44</v>
      </c>
      <c r="J598" s="26">
        <f t="shared" si="323"/>
        <v>80.900000000000006</v>
      </c>
      <c r="K598" s="2">
        <f t="shared" ref="K598:M598" si="354">K599</f>
        <v>0</v>
      </c>
      <c r="L598" s="2">
        <f t="shared" si="354"/>
        <v>4046.9</v>
      </c>
      <c r="M598" s="2">
        <f t="shared" si="354"/>
        <v>4046.9</v>
      </c>
      <c r="N598" s="2">
        <f>N599</f>
        <v>3273.3</v>
      </c>
      <c r="O598" s="27">
        <f t="shared" si="324"/>
        <v>80.900000000000006</v>
      </c>
      <c r="P598" s="34">
        <v>3273.3</v>
      </c>
      <c r="Q598" s="34">
        <f t="shared" si="350"/>
        <v>0</v>
      </c>
      <c r="R598" s="67">
        <f t="shared" si="348"/>
        <v>0</v>
      </c>
    </row>
    <row r="599" spans="1:18" ht="47.25">
      <c r="A599" s="30" t="s">
        <v>484</v>
      </c>
      <c r="B599" s="31">
        <v>905</v>
      </c>
      <c r="C599" s="32">
        <v>4</v>
      </c>
      <c r="D599" s="32">
        <v>5</v>
      </c>
      <c r="E599" s="23" t="s">
        <v>514</v>
      </c>
      <c r="F599" s="29" t="s">
        <v>485</v>
      </c>
      <c r="G599" s="24">
        <v>0</v>
      </c>
      <c r="H599" s="24">
        <v>4046900</v>
      </c>
      <c r="I599" s="25">
        <v>3273314.44</v>
      </c>
      <c r="J599" s="26">
        <f t="shared" si="323"/>
        <v>80.900000000000006</v>
      </c>
      <c r="K599" s="28">
        <f t="shared" si="322"/>
        <v>0</v>
      </c>
      <c r="L599" s="28">
        <v>4046.9</v>
      </c>
      <c r="M599" s="2">
        <f t="shared" si="335"/>
        <v>4046.9</v>
      </c>
      <c r="N599" s="2">
        <f t="shared" si="335"/>
        <v>3273.3</v>
      </c>
      <c r="O599" s="27">
        <f t="shared" si="324"/>
        <v>80.900000000000006</v>
      </c>
      <c r="P599" s="34">
        <v>3273.3</v>
      </c>
      <c r="Q599" s="34">
        <f t="shared" si="350"/>
        <v>0</v>
      </c>
      <c r="R599" s="67">
        <f t="shared" si="348"/>
        <v>0</v>
      </c>
    </row>
    <row r="600" spans="1:18" ht="94.5">
      <c r="A600" s="30" t="s">
        <v>515</v>
      </c>
      <c r="B600" s="31">
        <v>905</v>
      </c>
      <c r="C600" s="32">
        <v>4</v>
      </c>
      <c r="D600" s="32">
        <v>5</v>
      </c>
      <c r="E600" s="23" t="s">
        <v>516</v>
      </c>
      <c r="F600" s="29" t="s">
        <v>94</v>
      </c>
      <c r="G600" s="24">
        <v>0</v>
      </c>
      <c r="H600" s="24">
        <v>24136400</v>
      </c>
      <c r="I600" s="25">
        <v>24136400</v>
      </c>
      <c r="J600" s="26">
        <f t="shared" si="323"/>
        <v>100</v>
      </c>
      <c r="K600" s="2">
        <f t="shared" ref="K600:M600" si="355">K601</f>
        <v>0</v>
      </c>
      <c r="L600" s="2">
        <f t="shared" si="355"/>
        <v>24136.400000000001</v>
      </c>
      <c r="M600" s="2">
        <f t="shared" si="355"/>
        <v>24136.400000000001</v>
      </c>
      <c r="N600" s="2">
        <f>N601</f>
        <v>24136.400000000001</v>
      </c>
      <c r="O600" s="27">
        <f t="shared" si="324"/>
        <v>100</v>
      </c>
      <c r="P600" s="34">
        <v>24136.400000000001</v>
      </c>
      <c r="Q600" s="34">
        <f t="shared" si="350"/>
        <v>0</v>
      </c>
      <c r="R600" s="67">
        <f t="shared" si="348"/>
        <v>0</v>
      </c>
    </row>
    <row r="601" spans="1:18" ht="47.25">
      <c r="A601" s="30" t="s">
        <v>484</v>
      </c>
      <c r="B601" s="31">
        <v>905</v>
      </c>
      <c r="C601" s="32">
        <v>4</v>
      </c>
      <c r="D601" s="32">
        <v>5</v>
      </c>
      <c r="E601" s="23" t="s">
        <v>516</v>
      </c>
      <c r="F601" s="29" t="s">
        <v>485</v>
      </c>
      <c r="G601" s="24">
        <v>0</v>
      </c>
      <c r="H601" s="24">
        <v>24136400</v>
      </c>
      <c r="I601" s="25">
        <v>24136400</v>
      </c>
      <c r="J601" s="26">
        <f t="shared" si="323"/>
        <v>100</v>
      </c>
      <c r="K601" s="28">
        <f t="shared" si="322"/>
        <v>0</v>
      </c>
      <c r="L601" s="28">
        <v>24136.400000000001</v>
      </c>
      <c r="M601" s="2">
        <f t="shared" si="335"/>
        <v>24136.400000000001</v>
      </c>
      <c r="N601" s="2">
        <f t="shared" si="335"/>
        <v>24136.400000000001</v>
      </c>
      <c r="O601" s="27">
        <f t="shared" si="324"/>
        <v>100</v>
      </c>
      <c r="P601" s="34">
        <v>24136.400000000001</v>
      </c>
      <c r="Q601" s="34">
        <f t="shared" si="350"/>
        <v>0</v>
      </c>
      <c r="R601" s="67">
        <f t="shared" si="348"/>
        <v>0</v>
      </c>
    </row>
    <row r="602" spans="1:18" ht="94.5">
      <c r="A602" s="30" t="s">
        <v>517</v>
      </c>
      <c r="B602" s="31">
        <v>905</v>
      </c>
      <c r="C602" s="32">
        <v>4</v>
      </c>
      <c r="D602" s="32">
        <v>5</v>
      </c>
      <c r="E602" s="23" t="s">
        <v>518</v>
      </c>
      <c r="F602" s="29" t="s">
        <v>94</v>
      </c>
      <c r="G602" s="24">
        <v>2500000</v>
      </c>
      <c r="H602" s="24">
        <v>2715030.8</v>
      </c>
      <c r="I602" s="25">
        <v>2715030.8</v>
      </c>
      <c r="J602" s="26">
        <f t="shared" si="323"/>
        <v>100</v>
      </c>
      <c r="K602" s="2">
        <f t="shared" ref="K602:M602" si="356">K603</f>
        <v>2500</v>
      </c>
      <c r="L602" s="2">
        <f t="shared" si="356"/>
        <v>2715</v>
      </c>
      <c r="M602" s="2">
        <f t="shared" si="356"/>
        <v>2715</v>
      </c>
      <c r="N602" s="2">
        <f>N603</f>
        <v>2715</v>
      </c>
      <c r="O602" s="27">
        <f t="shared" si="324"/>
        <v>100</v>
      </c>
      <c r="P602" s="34">
        <v>2715</v>
      </c>
      <c r="Q602" s="34">
        <f t="shared" si="350"/>
        <v>0</v>
      </c>
      <c r="R602" s="67">
        <f t="shared" si="348"/>
        <v>0</v>
      </c>
    </row>
    <row r="603" spans="1:18" ht="47.25">
      <c r="A603" s="30" t="s">
        <v>484</v>
      </c>
      <c r="B603" s="31">
        <v>905</v>
      </c>
      <c r="C603" s="32">
        <v>4</v>
      </c>
      <c r="D603" s="32">
        <v>5</v>
      </c>
      <c r="E603" s="23" t="s">
        <v>518</v>
      </c>
      <c r="F603" s="29" t="s">
        <v>485</v>
      </c>
      <c r="G603" s="24">
        <v>2500000</v>
      </c>
      <c r="H603" s="24">
        <v>2715030.8</v>
      </c>
      <c r="I603" s="25">
        <v>2715030.8</v>
      </c>
      <c r="J603" s="26">
        <f t="shared" si="323"/>
        <v>100</v>
      </c>
      <c r="K603" s="28">
        <f t="shared" si="322"/>
        <v>2500</v>
      </c>
      <c r="L603" s="28">
        <v>2715</v>
      </c>
      <c r="M603" s="2">
        <f t="shared" si="335"/>
        <v>2715</v>
      </c>
      <c r="N603" s="2">
        <f t="shared" si="335"/>
        <v>2715</v>
      </c>
      <c r="O603" s="27">
        <f t="shared" si="324"/>
        <v>100</v>
      </c>
      <c r="P603" s="34">
        <v>2715</v>
      </c>
      <c r="Q603" s="34">
        <f t="shared" si="350"/>
        <v>0</v>
      </c>
      <c r="R603" s="67">
        <f t="shared" si="348"/>
        <v>0</v>
      </c>
    </row>
    <row r="604" spans="1:18" ht="94.5">
      <c r="A604" s="30" t="s">
        <v>519</v>
      </c>
      <c r="B604" s="31">
        <v>905</v>
      </c>
      <c r="C604" s="32">
        <v>4</v>
      </c>
      <c r="D604" s="32">
        <v>5</v>
      </c>
      <c r="E604" s="23" t="s">
        <v>520</v>
      </c>
      <c r="F604" s="29" t="s">
        <v>94</v>
      </c>
      <c r="G604" s="24">
        <v>13000000</v>
      </c>
      <c r="H604" s="24">
        <v>11574800</v>
      </c>
      <c r="I604" s="25">
        <v>11574800</v>
      </c>
      <c r="J604" s="26">
        <f t="shared" si="323"/>
        <v>100</v>
      </c>
      <c r="K604" s="2">
        <f t="shared" ref="K604:M604" si="357">K605</f>
        <v>13000</v>
      </c>
      <c r="L604" s="2">
        <f t="shared" si="357"/>
        <v>11574.9</v>
      </c>
      <c r="M604" s="2">
        <f t="shared" si="357"/>
        <v>11574.9</v>
      </c>
      <c r="N604" s="2">
        <f>N605</f>
        <v>11574.8</v>
      </c>
      <c r="O604" s="27">
        <f t="shared" si="324"/>
        <v>100</v>
      </c>
      <c r="P604" s="34">
        <v>11574.8</v>
      </c>
      <c r="Q604" s="34">
        <f t="shared" si="350"/>
        <v>0</v>
      </c>
      <c r="R604" s="67">
        <f t="shared" si="348"/>
        <v>0</v>
      </c>
    </row>
    <row r="605" spans="1:18" ht="47.25">
      <c r="A605" s="30" t="s">
        <v>484</v>
      </c>
      <c r="B605" s="31">
        <v>905</v>
      </c>
      <c r="C605" s="32">
        <v>4</v>
      </c>
      <c r="D605" s="32">
        <v>5</v>
      </c>
      <c r="E605" s="23" t="s">
        <v>520</v>
      </c>
      <c r="F605" s="29" t="s">
        <v>485</v>
      </c>
      <c r="G605" s="24">
        <v>13000000</v>
      </c>
      <c r="H605" s="24">
        <v>11574800</v>
      </c>
      <c r="I605" s="25">
        <v>11574800</v>
      </c>
      <c r="J605" s="26">
        <f t="shared" si="323"/>
        <v>100</v>
      </c>
      <c r="K605" s="28">
        <f t="shared" si="322"/>
        <v>13000</v>
      </c>
      <c r="L605" s="28">
        <v>11574.9</v>
      </c>
      <c r="M605" s="2">
        <v>11574.9</v>
      </c>
      <c r="N605" s="2">
        <f t="shared" si="335"/>
        <v>11574.8</v>
      </c>
      <c r="O605" s="27">
        <f t="shared" si="324"/>
        <v>100</v>
      </c>
      <c r="P605" s="34">
        <v>11574.8</v>
      </c>
      <c r="Q605" s="34">
        <f t="shared" si="350"/>
        <v>0</v>
      </c>
      <c r="R605" s="67">
        <f t="shared" si="348"/>
        <v>0</v>
      </c>
    </row>
    <row r="606" spans="1:18" ht="110.25">
      <c r="A606" s="30" t="s">
        <v>521</v>
      </c>
      <c r="B606" s="31">
        <v>905</v>
      </c>
      <c r="C606" s="32">
        <v>4</v>
      </c>
      <c r="D606" s="32">
        <v>5</v>
      </c>
      <c r="E606" s="23" t="s">
        <v>522</v>
      </c>
      <c r="F606" s="29" t="s">
        <v>94</v>
      </c>
      <c r="G606" s="24">
        <v>8100000</v>
      </c>
      <c r="H606" s="24">
        <v>7369103</v>
      </c>
      <c r="I606" s="25">
        <v>7369103</v>
      </c>
      <c r="J606" s="26">
        <f t="shared" si="323"/>
        <v>100</v>
      </c>
      <c r="K606" s="2">
        <f t="shared" ref="K606:M606" si="358">K607</f>
        <v>8100</v>
      </c>
      <c r="L606" s="2">
        <f t="shared" si="358"/>
        <v>7369.1</v>
      </c>
      <c r="M606" s="2">
        <f t="shared" si="358"/>
        <v>7369.1</v>
      </c>
      <c r="N606" s="2">
        <f>N607</f>
        <v>7369.1</v>
      </c>
      <c r="O606" s="27">
        <f t="shared" si="324"/>
        <v>100</v>
      </c>
      <c r="P606" s="34">
        <v>7369.1</v>
      </c>
      <c r="Q606" s="34">
        <f t="shared" si="350"/>
        <v>0</v>
      </c>
      <c r="R606" s="67">
        <f t="shared" si="348"/>
        <v>0</v>
      </c>
    </row>
    <row r="607" spans="1:18" ht="47.25">
      <c r="A607" s="30" t="s">
        <v>484</v>
      </c>
      <c r="B607" s="31">
        <v>905</v>
      </c>
      <c r="C607" s="32">
        <v>4</v>
      </c>
      <c r="D607" s="32">
        <v>5</v>
      </c>
      <c r="E607" s="23" t="s">
        <v>522</v>
      </c>
      <c r="F607" s="29" t="s">
        <v>485</v>
      </c>
      <c r="G607" s="24">
        <v>8100000</v>
      </c>
      <c r="H607" s="24">
        <v>7369103</v>
      </c>
      <c r="I607" s="25">
        <v>7369103</v>
      </c>
      <c r="J607" s="26">
        <f t="shared" si="323"/>
        <v>100</v>
      </c>
      <c r="K607" s="28">
        <f t="shared" si="322"/>
        <v>8100</v>
      </c>
      <c r="L607" s="28">
        <v>7369.1</v>
      </c>
      <c r="M607" s="2">
        <f t="shared" si="335"/>
        <v>7369.1</v>
      </c>
      <c r="N607" s="2">
        <f t="shared" si="335"/>
        <v>7369.1</v>
      </c>
      <c r="O607" s="27">
        <f t="shared" si="324"/>
        <v>100</v>
      </c>
      <c r="P607" s="34">
        <v>7369.1</v>
      </c>
      <c r="Q607" s="34">
        <f t="shared" si="350"/>
        <v>0</v>
      </c>
      <c r="R607" s="67">
        <f t="shared" si="348"/>
        <v>0</v>
      </c>
    </row>
    <row r="608" spans="1:18" ht="94.5">
      <c r="A608" s="30" t="s">
        <v>523</v>
      </c>
      <c r="B608" s="31">
        <v>905</v>
      </c>
      <c r="C608" s="32">
        <v>4</v>
      </c>
      <c r="D608" s="32">
        <v>5</v>
      </c>
      <c r="E608" s="23" t="s">
        <v>524</v>
      </c>
      <c r="F608" s="29" t="s">
        <v>94</v>
      </c>
      <c r="G608" s="24">
        <v>20000000</v>
      </c>
      <c r="H608" s="24">
        <v>25500000</v>
      </c>
      <c r="I608" s="25">
        <v>25500000</v>
      </c>
      <c r="J608" s="26">
        <f t="shared" si="323"/>
        <v>100</v>
      </c>
      <c r="K608" s="2">
        <f t="shared" ref="K608:M608" si="359">K609</f>
        <v>20000</v>
      </c>
      <c r="L608" s="2">
        <f t="shared" si="359"/>
        <v>25500</v>
      </c>
      <c r="M608" s="2">
        <f t="shared" si="359"/>
        <v>25500</v>
      </c>
      <c r="N608" s="2">
        <f>N609</f>
        <v>25500</v>
      </c>
      <c r="O608" s="27">
        <f t="shared" si="324"/>
        <v>100</v>
      </c>
      <c r="P608" s="34">
        <v>25500</v>
      </c>
      <c r="Q608" s="34">
        <f t="shared" si="350"/>
        <v>0</v>
      </c>
      <c r="R608" s="67">
        <f t="shared" si="348"/>
        <v>0</v>
      </c>
    </row>
    <row r="609" spans="1:18" ht="47.25">
      <c r="A609" s="30" t="s">
        <v>484</v>
      </c>
      <c r="B609" s="31">
        <v>905</v>
      </c>
      <c r="C609" s="32">
        <v>4</v>
      </c>
      <c r="D609" s="32">
        <v>5</v>
      </c>
      <c r="E609" s="23" t="s">
        <v>524</v>
      </c>
      <c r="F609" s="29" t="s">
        <v>485</v>
      </c>
      <c r="G609" s="24">
        <v>20000000</v>
      </c>
      <c r="H609" s="24">
        <v>25500000</v>
      </c>
      <c r="I609" s="25">
        <v>25500000</v>
      </c>
      <c r="J609" s="26">
        <f t="shared" si="323"/>
        <v>100</v>
      </c>
      <c r="K609" s="28">
        <f t="shared" si="322"/>
        <v>20000</v>
      </c>
      <c r="L609" s="28">
        <v>25500</v>
      </c>
      <c r="M609" s="2">
        <f t="shared" si="335"/>
        <v>25500</v>
      </c>
      <c r="N609" s="2">
        <f t="shared" si="335"/>
        <v>25500</v>
      </c>
      <c r="O609" s="27">
        <f t="shared" si="324"/>
        <v>100</v>
      </c>
      <c r="P609" s="34">
        <v>25500</v>
      </c>
      <c r="Q609" s="34">
        <f t="shared" si="350"/>
        <v>0</v>
      </c>
      <c r="R609" s="67">
        <f t="shared" si="348"/>
        <v>0</v>
      </c>
    </row>
    <row r="610" spans="1:18" ht="94.5">
      <c r="A610" s="30" t="s">
        <v>525</v>
      </c>
      <c r="B610" s="31">
        <v>905</v>
      </c>
      <c r="C610" s="32">
        <v>4</v>
      </c>
      <c r="D610" s="32">
        <v>5</v>
      </c>
      <c r="E610" s="23" t="s">
        <v>526</v>
      </c>
      <c r="F610" s="29" t="s">
        <v>94</v>
      </c>
      <c r="G610" s="24">
        <v>9500000</v>
      </c>
      <c r="H610" s="24">
        <v>8550000</v>
      </c>
      <c r="I610" s="25">
        <v>8548453</v>
      </c>
      <c r="J610" s="26">
        <f t="shared" si="323"/>
        <v>100</v>
      </c>
      <c r="K610" s="2">
        <f t="shared" ref="K610:M610" si="360">K611</f>
        <v>9500</v>
      </c>
      <c r="L610" s="2">
        <f t="shared" si="360"/>
        <v>8550</v>
      </c>
      <c r="M610" s="2">
        <f t="shared" si="360"/>
        <v>8550</v>
      </c>
      <c r="N610" s="2">
        <f>N611</f>
        <v>8548.5</v>
      </c>
      <c r="O610" s="27">
        <f t="shared" si="324"/>
        <v>100</v>
      </c>
      <c r="P610" s="34">
        <v>8548.5</v>
      </c>
      <c r="Q610" s="34">
        <f t="shared" si="350"/>
        <v>0</v>
      </c>
      <c r="R610" s="67">
        <f t="shared" si="348"/>
        <v>0</v>
      </c>
    </row>
    <row r="611" spans="1:18" ht="47.25">
      <c r="A611" s="30" t="s">
        <v>484</v>
      </c>
      <c r="B611" s="31">
        <v>905</v>
      </c>
      <c r="C611" s="32">
        <v>4</v>
      </c>
      <c r="D611" s="32">
        <v>5</v>
      </c>
      <c r="E611" s="23" t="s">
        <v>526</v>
      </c>
      <c r="F611" s="29" t="s">
        <v>485</v>
      </c>
      <c r="G611" s="24">
        <v>9500000</v>
      </c>
      <c r="H611" s="24">
        <v>8550000</v>
      </c>
      <c r="I611" s="25">
        <v>8548453</v>
      </c>
      <c r="J611" s="26">
        <f t="shared" si="323"/>
        <v>100</v>
      </c>
      <c r="K611" s="28">
        <f t="shared" si="322"/>
        <v>9500</v>
      </c>
      <c r="L611" s="28">
        <v>8550</v>
      </c>
      <c r="M611" s="2">
        <f t="shared" si="335"/>
        <v>8550</v>
      </c>
      <c r="N611" s="2">
        <f t="shared" si="335"/>
        <v>8548.5</v>
      </c>
      <c r="O611" s="27">
        <f t="shared" si="324"/>
        <v>100</v>
      </c>
      <c r="P611" s="34">
        <v>8548.5</v>
      </c>
      <c r="Q611" s="34">
        <f t="shared" si="350"/>
        <v>0</v>
      </c>
      <c r="R611" s="67">
        <f t="shared" si="348"/>
        <v>0</v>
      </c>
    </row>
    <row r="612" spans="1:18" ht="94.5">
      <c r="A612" s="30" t="s">
        <v>527</v>
      </c>
      <c r="B612" s="31">
        <v>905</v>
      </c>
      <c r="C612" s="32">
        <v>4</v>
      </c>
      <c r="D612" s="32">
        <v>5</v>
      </c>
      <c r="E612" s="23" t="s">
        <v>528</v>
      </c>
      <c r="F612" s="29" t="s">
        <v>94</v>
      </c>
      <c r="G612" s="24">
        <v>2000000</v>
      </c>
      <c r="H612" s="24">
        <v>2000000</v>
      </c>
      <c r="I612" s="25">
        <v>2000000</v>
      </c>
      <c r="J612" s="26">
        <f t="shared" si="323"/>
        <v>100</v>
      </c>
      <c r="K612" s="2">
        <f t="shared" ref="K612:M612" si="361">K613</f>
        <v>2000</v>
      </c>
      <c r="L612" s="2">
        <f t="shared" si="361"/>
        <v>2000</v>
      </c>
      <c r="M612" s="2">
        <f t="shared" si="361"/>
        <v>2000</v>
      </c>
      <c r="N612" s="2">
        <f>N613</f>
        <v>2000</v>
      </c>
      <c r="O612" s="27">
        <f t="shared" si="324"/>
        <v>100</v>
      </c>
      <c r="P612" s="34">
        <v>2000</v>
      </c>
      <c r="Q612" s="34">
        <f t="shared" si="350"/>
        <v>0</v>
      </c>
      <c r="R612" s="67">
        <f t="shared" si="348"/>
        <v>0</v>
      </c>
    </row>
    <row r="613" spans="1:18" ht="47.25">
      <c r="A613" s="30" t="s">
        <v>484</v>
      </c>
      <c r="B613" s="31">
        <v>905</v>
      </c>
      <c r="C613" s="32">
        <v>4</v>
      </c>
      <c r="D613" s="32">
        <v>5</v>
      </c>
      <c r="E613" s="23" t="s">
        <v>528</v>
      </c>
      <c r="F613" s="29" t="s">
        <v>485</v>
      </c>
      <c r="G613" s="24">
        <v>2000000</v>
      </c>
      <c r="H613" s="24">
        <v>2000000</v>
      </c>
      <c r="I613" s="25">
        <v>2000000</v>
      </c>
      <c r="J613" s="26">
        <f t="shared" si="323"/>
        <v>100</v>
      </c>
      <c r="K613" s="28">
        <f t="shared" ref="K613:L675" si="362">G613/1000</f>
        <v>2000</v>
      </c>
      <c r="L613" s="28">
        <v>2000</v>
      </c>
      <c r="M613" s="2">
        <f t="shared" si="335"/>
        <v>2000</v>
      </c>
      <c r="N613" s="2">
        <f t="shared" si="335"/>
        <v>2000</v>
      </c>
      <c r="O613" s="27">
        <f t="shared" si="324"/>
        <v>100</v>
      </c>
      <c r="P613" s="34">
        <v>2000</v>
      </c>
      <c r="Q613" s="34">
        <f t="shared" si="350"/>
        <v>0</v>
      </c>
      <c r="R613" s="67">
        <f t="shared" si="348"/>
        <v>0</v>
      </c>
    </row>
    <row r="614" spans="1:18" ht="126">
      <c r="A614" s="30" t="s">
        <v>529</v>
      </c>
      <c r="B614" s="31">
        <v>905</v>
      </c>
      <c r="C614" s="32">
        <v>4</v>
      </c>
      <c r="D614" s="32">
        <v>5</v>
      </c>
      <c r="E614" s="23" t="s">
        <v>530</v>
      </c>
      <c r="F614" s="29" t="s">
        <v>94</v>
      </c>
      <c r="G614" s="24">
        <v>300000</v>
      </c>
      <c r="H614" s="24">
        <v>0</v>
      </c>
      <c r="I614" s="25">
        <v>0</v>
      </c>
      <c r="J614" s="26"/>
      <c r="K614" s="2">
        <f t="shared" ref="K614:M614" si="363">K615</f>
        <v>300</v>
      </c>
      <c r="L614" s="2">
        <f t="shared" si="363"/>
        <v>0</v>
      </c>
      <c r="M614" s="2">
        <f t="shared" si="363"/>
        <v>0</v>
      </c>
      <c r="N614" s="2">
        <f>N615</f>
        <v>0</v>
      </c>
      <c r="O614" s="27"/>
      <c r="P614" s="34">
        <v>0</v>
      </c>
      <c r="Q614" s="34">
        <f t="shared" si="350"/>
        <v>0</v>
      </c>
      <c r="R614" s="67">
        <f t="shared" si="348"/>
        <v>0</v>
      </c>
    </row>
    <row r="615" spans="1:18" ht="47.25">
      <c r="A615" s="30" t="s">
        <v>484</v>
      </c>
      <c r="B615" s="31">
        <v>905</v>
      </c>
      <c r="C615" s="32">
        <v>4</v>
      </c>
      <c r="D615" s="32">
        <v>5</v>
      </c>
      <c r="E615" s="23" t="s">
        <v>530</v>
      </c>
      <c r="F615" s="29" t="s">
        <v>485</v>
      </c>
      <c r="G615" s="24">
        <v>300000</v>
      </c>
      <c r="H615" s="24">
        <v>0</v>
      </c>
      <c r="I615" s="25">
        <v>0</v>
      </c>
      <c r="J615" s="26"/>
      <c r="K615" s="28">
        <f t="shared" si="362"/>
        <v>300</v>
      </c>
      <c r="L615" s="28">
        <f t="shared" si="362"/>
        <v>0</v>
      </c>
      <c r="M615" s="2">
        <f t="shared" si="335"/>
        <v>0</v>
      </c>
      <c r="N615" s="2">
        <f t="shared" si="335"/>
        <v>0</v>
      </c>
      <c r="O615" s="27"/>
      <c r="P615" s="34">
        <v>0</v>
      </c>
      <c r="Q615" s="34">
        <f t="shared" si="350"/>
        <v>0</v>
      </c>
      <c r="R615" s="67">
        <f t="shared" si="348"/>
        <v>0</v>
      </c>
    </row>
    <row r="616" spans="1:18" ht="110.25">
      <c r="A616" s="30" t="s">
        <v>531</v>
      </c>
      <c r="B616" s="31">
        <v>905</v>
      </c>
      <c r="C616" s="32">
        <v>4</v>
      </c>
      <c r="D616" s="32">
        <v>5</v>
      </c>
      <c r="E616" s="23" t="s">
        <v>532</v>
      </c>
      <c r="F616" s="29" t="s">
        <v>94</v>
      </c>
      <c r="G616" s="24">
        <v>13453600</v>
      </c>
      <c r="H616" s="24">
        <v>13890100</v>
      </c>
      <c r="I616" s="25">
        <v>13890100</v>
      </c>
      <c r="J616" s="26">
        <f t="shared" ref="J616:J679" si="364">I616*100/H616</f>
        <v>100</v>
      </c>
      <c r="K616" s="2">
        <f t="shared" ref="K616:M616" si="365">K617</f>
        <v>13453.6</v>
      </c>
      <c r="L616" s="2">
        <f t="shared" si="365"/>
        <v>13890.1</v>
      </c>
      <c r="M616" s="2">
        <f t="shared" si="365"/>
        <v>13890.1</v>
      </c>
      <c r="N616" s="2">
        <f>N617</f>
        <v>13890.1</v>
      </c>
      <c r="O616" s="27">
        <f t="shared" ref="O616:O679" si="366">N616*100/M616</f>
        <v>100</v>
      </c>
      <c r="P616" s="34">
        <v>13890.1</v>
      </c>
      <c r="Q616" s="34">
        <f t="shared" si="350"/>
        <v>0</v>
      </c>
      <c r="R616" s="67">
        <f t="shared" si="348"/>
        <v>0</v>
      </c>
    </row>
    <row r="617" spans="1:18" ht="47.25">
      <c r="A617" s="30" t="s">
        <v>110</v>
      </c>
      <c r="B617" s="31">
        <v>905</v>
      </c>
      <c r="C617" s="32">
        <v>4</v>
      </c>
      <c r="D617" s="32">
        <v>5</v>
      </c>
      <c r="E617" s="23" t="s">
        <v>532</v>
      </c>
      <c r="F617" s="29" t="s">
        <v>111</v>
      </c>
      <c r="G617" s="24">
        <v>13453600</v>
      </c>
      <c r="H617" s="24">
        <v>13890100</v>
      </c>
      <c r="I617" s="25">
        <v>13890100</v>
      </c>
      <c r="J617" s="26">
        <f t="shared" si="364"/>
        <v>100</v>
      </c>
      <c r="K617" s="28">
        <f t="shared" si="362"/>
        <v>13453.6</v>
      </c>
      <c r="L617" s="28">
        <v>13890.1</v>
      </c>
      <c r="M617" s="2">
        <f t="shared" si="335"/>
        <v>13890.1</v>
      </c>
      <c r="N617" s="2">
        <f t="shared" si="335"/>
        <v>13890.1</v>
      </c>
      <c r="O617" s="27">
        <f t="shared" si="366"/>
        <v>100</v>
      </c>
      <c r="P617" s="34">
        <v>13890.1</v>
      </c>
      <c r="Q617" s="34">
        <f t="shared" si="350"/>
        <v>0</v>
      </c>
      <c r="R617" s="67">
        <f t="shared" si="348"/>
        <v>0</v>
      </c>
    </row>
    <row r="618" spans="1:18" ht="141.75">
      <c r="A618" s="30" t="s">
        <v>533</v>
      </c>
      <c r="B618" s="31">
        <v>905</v>
      </c>
      <c r="C618" s="32">
        <v>4</v>
      </c>
      <c r="D618" s="32">
        <v>5</v>
      </c>
      <c r="E618" s="23" t="s">
        <v>534</v>
      </c>
      <c r="F618" s="29" t="s">
        <v>94</v>
      </c>
      <c r="G618" s="24">
        <v>2000000</v>
      </c>
      <c r="H618" s="24">
        <v>3955475.6</v>
      </c>
      <c r="I618" s="25">
        <v>1378877.45</v>
      </c>
      <c r="J618" s="26">
        <f t="shared" si="364"/>
        <v>34.9</v>
      </c>
      <c r="K618" s="2">
        <f t="shared" ref="K618:M618" si="367">K619</f>
        <v>2000</v>
      </c>
      <c r="L618" s="2">
        <f t="shared" si="367"/>
        <v>3955.5</v>
      </c>
      <c r="M618" s="2">
        <f t="shared" si="367"/>
        <v>3955.5</v>
      </c>
      <c r="N618" s="2">
        <f>N619</f>
        <v>1378.9</v>
      </c>
      <c r="O618" s="27">
        <f t="shared" si="366"/>
        <v>34.9</v>
      </c>
      <c r="P618" s="34">
        <v>1378.9</v>
      </c>
      <c r="Q618" s="34">
        <f t="shared" si="350"/>
        <v>0</v>
      </c>
      <c r="R618" s="67">
        <f t="shared" si="348"/>
        <v>0</v>
      </c>
    </row>
    <row r="619" spans="1:18" ht="47.25">
      <c r="A619" s="30" t="s">
        <v>484</v>
      </c>
      <c r="B619" s="31">
        <v>905</v>
      </c>
      <c r="C619" s="32">
        <v>4</v>
      </c>
      <c r="D619" s="32">
        <v>5</v>
      </c>
      <c r="E619" s="23" t="s">
        <v>534</v>
      </c>
      <c r="F619" s="29" t="s">
        <v>485</v>
      </c>
      <c r="G619" s="24">
        <v>2000000</v>
      </c>
      <c r="H619" s="24">
        <v>3955475.6</v>
      </c>
      <c r="I619" s="25">
        <v>1378877.45</v>
      </c>
      <c r="J619" s="26">
        <f t="shared" si="364"/>
        <v>34.9</v>
      </c>
      <c r="K619" s="28">
        <f t="shared" si="362"/>
        <v>2000</v>
      </c>
      <c r="L619" s="28">
        <v>3955.5</v>
      </c>
      <c r="M619" s="2">
        <f t="shared" si="335"/>
        <v>3955.5</v>
      </c>
      <c r="N619" s="2">
        <f t="shared" si="335"/>
        <v>1378.9</v>
      </c>
      <c r="O619" s="27">
        <f t="shared" si="366"/>
        <v>34.9</v>
      </c>
      <c r="P619" s="34">
        <v>1378.9</v>
      </c>
      <c r="Q619" s="34">
        <f t="shared" si="350"/>
        <v>0</v>
      </c>
      <c r="R619" s="67">
        <f t="shared" si="348"/>
        <v>0</v>
      </c>
    </row>
    <row r="620" spans="1:18" ht="126">
      <c r="A620" s="30" t="s">
        <v>535</v>
      </c>
      <c r="B620" s="31">
        <v>905</v>
      </c>
      <c r="C620" s="32">
        <v>4</v>
      </c>
      <c r="D620" s="32">
        <v>5</v>
      </c>
      <c r="E620" s="23" t="s">
        <v>536</v>
      </c>
      <c r="F620" s="29" t="s">
        <v>94</v>
      </c>
      <c r="G620" s="24">
        <v>1000000</v>
      </c>
      <c r="H620" s="24">
        <v>251923.86</v>
      </c>
      <c r="I620" s="25">
        <v>251923.86</v>
      </c>
      <c r="J620" s="26">
        <f t="shared" si="364"/>
        <v>100</v>
      </c>
      <c r="K620" s="2">
        <f t="shared" ref="K620:M620" si="368">K621</f>
        <v>1000</v>
      </c>
      <c r="L620" s="2">
        <f t="shared" si="368"/>
        <v>252</v>
      </c>
      <c r="M620" s="2">
        <f t="shared" si="368"/>
        <v>252</v>
      </c>
      <c r="N620" s="2">
        <f>N621</f>
        <v>252</v>
      </c>
      <c r="O620" s="27">
        <f t="shared" si="366"/>
        <v>100</v>
      </c>
      <c r="P620" s="34">
        <v>251.9</v>
      </c>
      <c r="Q620" s="34">
        <f t="shared" si="350"/>
        <v>0.1</v>
      </c>
      <c r="R620" s="67">
        <f t="shared" si="348"/>
        <v>0</v>
      </c>
    </row>
    <row r="621" spans="1:18" ht="47.25">
      <c r="A621" s="30" t="s">
        <v>484</v>
      </c>
      <c r="B621" s="31">
        <v>905</v>
      </c>
      <c r="C621" s="32">
        <v>4</v>
      </c>
      <c r="D621" s="32">
        <v>5</v>
      </c>
      <c r="E621" s="23" t="s">
        <v>536</v>
      </c>
      <c r="F621" s="29" t="s">
        <v>485</v>
      </c>
      <c r="G621" s="24">
        <v>1000000</v>
      </c>
      <c r="H621" s="24">
        <v>251923.86</v>
      </c>
      <c r="I621" s="25">
        <v>251923.86</v>
      </c>
      <c r="J621" s="26">
        <f t="shared" si="364"/>
        <v>100</v>
      </c>
      <c r="K621" s="28">
        <f t="shared" si="362"/>
        <v>1000</v>
      </c>
      <c r="L621" s="28">
        <v>252</v>
      </c>
      <c r="M621" s="2">
        <f>H621/1000+0.1</f>
        <v>252</v>
      </c>
      <c r="N621" s="2">
        <f>I621/1000+0.1</f>
        <v>252</v>
      </c>
      <c r="O621" s="27">
        <f t="shared" si="366"/>
        <v>100</v>
      </c>
      <c r="P621" s="34">
        <v>251.9</v>
      </c>
      <c r="Q621" s="34">
        <f t="shared" si="350"/>
        <v>0.1</v>
      </c>
      <c r="R621" s="67">
        <f t="shared" si="348"/>
        <v>0</v>
      </c>
    </row>
    <row r="622" spans="1:18" ht="94.5">
      <c r="A622" s="30" t="s">
        <v>537</v>
      </c>
      <c r="B622" s="31">
        <v>905</v>
      </c>
      <c r="C622" s="32">
        <v>4</v>
      </c>
      <c r="D622" s="32">
        <v>5</v>
      </c>
      <c r="E622" s="23" t="s">
        <v>538</v>
      </c>
      <c r="F622" s="29" t="s">
        <v>94</v>
      </c>
      <c r="G622" s="24">
        <v>3000000</v>
      </c>
      <c r="H622" s="24">
        <v>350200</v>
      </c>
      <c r="I622" s="25">
        <v>350200</v>
      </c>
      <c r="J622" s="26">
        <f t="shared" si="364"/>
        <v>100</v>
      </c>
      <c r="K622" s="2">
        <f t="shared" ref="K622:M622" si="369">K623</f>
        <v>3000</v>
      </c>
      <c r="L622" s="2">
        <f t="shared" si="369"/>
        <v>350.2</v>
      </c>
      <c r="M622" s="2">
        <f t="shared" si="369"/>
        <v>350.2</v>
      </c>
      <c r="N622" s="2">
        <f>N623</f>
        <v>350.2</v>
      </c>
      <c r="O622" s="27">
        <f t="shared" si="366"/>
        <v>100</v>
      </c>
      <c r="P622" s="34">
        <v>350.2</v>
      </c>
      <c r="Q622" s="34">
        <f t="shared" si="350"/>
        <v>0</v>
      </c>
      <c r="R622" s="67">
        <f t="shared" si="348"/>
        <v>0</v>
      </c>
    </row>
    <row r="623" spans="1:18" ht="47.25">
      <c r="A623" s="30" t="s">
        <v>484</v>
      </c>
      <c r="B623" s="31">
        <v>905</v>
      </c>
      <c r="C623" s="32">
        <v>4</v>
      </c>
      <c r="D623" s="32">
        <v>5</v>
      </c>
      <c r="E623" s="23" t="s">
        <v>538</v>
      </c>
      <c r="F623" s="29" t="s">
        <v>485</v>
      </c>
      <c r="G623" s="24">
        <v>3000000</v>
      </c>
      <c r="H623" s="24">
        <v>350200</v>
      </c>
      <c r="I623" s="25">
        <v>350200</v>
      </c>
      <c r="J623" s="26">
        <f t="shared" si="364"/>
        <v>100</v>
      </c>
      <c r="K623" s="28">
        <f t="shared" si="362"/>
        <v>3000</v>
      </c>
      <c r="L623" s="28">
        <v>350.2</v>
      </c>
      <c r="M623" s="2">
        <f t="shared" si="335"/>
        <v>350.2</v>
      </c>
      <c r="N623" s="2">
        <f t="shared" si="335"/>
        <v>350.2</v>
      </c>
      <c r="O623" s="27">
        <f t="shared" si="366"/>
        <v>100</v>
      </c>
      <c r="P623" s="34">
        <v>350.2</v>
      </c>
      <c r="Q623" s="34">
        <f t="shared" si="350"/>
        <v>0</v>
      </c>
      <c r="R623" s="67">
        <f t="shared" si="348"/>
        <v>0</v>
      </c>
    </row>
    <row r="624" spans="1:18" ht="94.5">
      <c r="A624" s="30" t="s">
        <v>539</v>
      </c>
      <c r="B624" s="31">
        <v>905</v>
      </c>
      <c r="C624" s="32">
        <v>4</v>
      </c>
      <c r="D624" s="32">
        <v>5</v>
      </c>
      <c r="E624" s="23" t="s">
        <v>540</v>
      </c>
      <c r="F624" s="29" t="s">
        <v>94</v>
      </c>
      <c r="G624" s="24">
        <v>3500000</v>
      </c>
      <c r="H624" s="24">
        <v>2750000</v>
      </c>
      <c r="I624" s="25">
        <v>2750000</v>
      </c>
      <c r="J624" s="26">
        <f t="shared" si="364"/>
        <v>100</v>
      </c>
      <c r="K624" s="2">
        <f t="shared" ref="K624:M624" si="370">K625</f>
        <v>3500</v>
      </c>
      <c r="L624" s="2">
        <f t="shared" si="370"/>
        <v>2750</v>
      </c>
      <c r="M624" s="2">
        <f t="shared" si="370"/>
        <v>2750</v>
      </c>
      <c r="N624" s="2">
        <f>N625</f>
        <v>2750</v>
      </c>
      <c r="O624" s="27">
        <f t="shared" si="366"/>
        <v>100</v>
      </c>
      <c r="P624" s="34">
        <v>2750</v>
      </c>
      <c r="Q624" s="34">
        <f t="shared" si="350"/>
        <v>0</v>
      </c>
      <c r="R624" s="67">
        <f t="shared" si="348"/>
        <v>0</v>
      </c>
    </row>
    <row r="625" spans="1:18" ht="47.25">
      <c r="A625" s="30" t="s">
        <v>484</v>
      </c>
      <c r="B625" s="31">
        <v>905</v>
      </c>
      <c r="C625" s="32">
        <v>4</v>
      </c>
      <c r="D625" s="32">
        <v>5</v>
      </c>
      <c r="E625" s="23" t="s">
        <v>540</v>
      </c>
      <c r="F625" s="29" t="s">
        <v>485</v>
      </c>
      <c r="G625" s="24">
        <v>3500000</v>
      </c>
      <c r="H625" s="24">
        <v>2750000</v>
      </c>
      <c r="I625" s="25">
        <v>2750000</v>
      </c>
      <c r="J625" s="26">
        <f t="shared" si="364"/>
        <v>100</v>
      </c>
      <c r="K625" s="28">
        <f t="shared" si="362"/>
        <v>3500</v>
      </c>
      <c r="L625" s="28">
        <v>2750</v>
      </c>
      <c r="M625" s="2">
        <f t="shared" si="335"/>
        <v>2750</v>
      </c>
      <c r="N625" s="2">
        <f t="shared" si="335"/>
        <v>2750</v>
      </c>
      <c r="O625" s="27">
        <f t="shared" si="366"/>
        <v>100</v>
      </c>
      <c r="P625" s="34">
        <v>2750</v>
      </c>
      <c r="Q625" s="34">
        <f t="shared" si="350"/>
        <v>0</v>
      </c>
      <c r="R625" s="67">
        <f t="shared" si="348"/>
        <v>0</v>
      </c>
    </row>
    <row r="626" spans="1:18" ht="94.5">
      <c r="A626" s="30" t="s">
        <v>541</v>
      </c>
      <c r="B626" s="31">
        <v>905</v>
      </c>
      <c r="C626" s="32">
        <v>4</v>
      </c>
      <c r="D626" s="32">
        <v>5</v>
      </c>
      <c r="E626" s="23" t="s">
        <v>542</v>
      </c>
      <c r="F626" s="29" t="s">
        <v>94</v>
      </c>
      <c r="G626" s="24">
        <v>18023300</v>
      </c>
      <c r="H626" s="24">
        <v>21713300</v>
      </c>
      <c r="I626" s="25">
        <v>21713300</v>
      </c>
      <c r="J626" s="26">
        <f t="shared" si="364"/>
        <v>100</v>
      </c>
      <c r="K626" s="2">
        <f t="shared" ref="K626:M626" si="371">K627</f>
        <v>18023.3</v>
      </c>
      <c r="L626" s="2">
        <f t="shared" si="371"/>
        <v>21713.3</v>
      </c>
      <c r="M626" s="2">
        <f t="shared" si="371"/>
        <v>21713.3</v>
      </c>
      <c r="N626" s="2">
        <f>N627</f>
        <v>21713.3</v>
      </c>
      <c r="O626" s="27">
        <f t="shared" si="366"/>
        <v>100</v>
      </c>
      <c r="P626" s="34">
        <v>21713.3</v>
      </c>
      <c r="Q626" s="34">
        <f t="shared" si="350"/>
        <v>0</v>
      </c>
      <c r="R626" s="67">
        <f t="shared" si="348"/>
        <v>0</v>
      </c>
    </row>
    <row r="627" spans="1:18" ht="47.25">
      <c r="A627" s="30" t="s">
        <v>484</v>
      </c>
      <c r="B627" s="31">
        <v>905</v>
      </c>
      <c r="C627" s="32">
        <v>4</v>
      </c>
      <c r="D627" s="32">
        <v>5</v>
      </c>
      <c r="E627" s="23" t="s">
        <v>542</v>
      </c>
      <c r="F627" s="29" t="s">
        <v>485</v>
      </c>
      <c r="G627" s="24">
        <v>18023300</v>
      </c>
      <c r="H627" s="24">
        <v>21713300</v>
      </c>
      <c r="I627" s="25">
        <v>21713300</v>
      </c>
      <c r="J627" s="26">
        <f t="shared" si="364"/>
        <v>100</v>
      </c>
      <c r="K627" s="28">
        <f t="shared" si="362"/>
        <v>18023.3</v>
      </c>
      <c r="L627" s="28">
        <v>21713.3</v>
      </c>
      <c r="M627" s="2">
        <f t="shared" si="335"/>
        <v>21713.3</v>
      </c>
      <c r="N627" s="2">
        <f t="shared" si="335"/>
        <v>21713.3</v>
      </c>
      <c r="O627" s="27">
        <f t="shared" si="366"/>
        <v>100</v>
      </c>
      <c r="P627" s="34">
        <v>21713.3</v>
      </c>
      <c r="Q627" s="34">
        <f t="shared" si="350"/>
        <v>0</v>
      </c>
      <c r="R627" s="67">
        <f t="shared" si="348"/>
        <v>0</v>
      </c>
    </row>
    <row r="628" spans="1:18" ht="110.25">
      <c r="A628" s="30" t="s">
        <v>543</v>
      </c>
      <c r="B628" s="31">
        <v>905</v>
      </c>
      <c r="C628" s="32">
        <v>4</v>
      </c>
      <c r="D628" s="32">
        <v>5</v>
      </c>
      <c r="E628" s="23" t="s">
        <v>544</v>
      </c>
      <c r="F628" s="29" t="s">
        <v>94</v>
      </c>
      <c r="G628" s="24">
        <v>0</v>
      </c>
      <c r="H628" s="24">
        <v>131300</v>
      </c>
      <c r="I628" s="25">
        <v>131300</v>
      </c>
      <c r="J628" s="26">
        <f t="shared" si="364"/>
        <v>100</v>
      </c>
      <c r="K628" s="2">
        <f t="shared" ref="K628:M628" si="372">K629</f>
        <v>0</v>
      </c>
      <c r="L628" s="2">
        <f t="shared" si="372"/>
        <v>131.30000000000001</v>
      </c>
      <c r="M628" s="2">
        <f t="shared" si="372"/>
        <v>131.30000000000001</v>
      </c>
      <c r="N628" s="2">
        <f>N629</f>
        <v>131.30000000000001</v>
      </c>
      <c r="O628" s="27">
        <f t="shared" si="366"/>
        <v>100</v>
      </c>
      <c r="P628" s="34">
        <v>131.30000000000001</v>
      </c>
      <c r="Q628" s="34">
        <f t="shared" si="350"/>
        <v>0</v>
      </c>
      <c r="R628" s="67">
        <f t="shared" si="348"/>
        <v>0</v>
      </c>
    </row>
    <row r="629" spans="1:18" ht="47.25">
      <c r="A629" s="30" t="s">
        <v>484</v>
      </c>
      <c r="B629" s="31">
        <v>905</v>
      </c>
      <c r="C629" s="32">
        <v>4</v>
      </c>
      <c r="D629" s="32">
        <v>5</v>
      </c>
      <c r="E629" s="23" t="s">
        <v>544</v>
      </c>
      <c r="F629" s="29" t="s">
        <v>485</v>
      </c>
      <c r="G629" s="24">
        <v>0</v>
      </c>
      <c r="H629" s="24">
        <v>131300</v>
      </c>
      <c r="I629" s="25">
        <v>131300</v>
      </c>
      <c r="J629" s="26">
        <f t="shared" si="364"/>
        <v>100</v>
      </c>
      <c r="K629" s="28">
        <f t="shared" si="362"/>
        <v>0</v>
      </c>
      <c r="L629" s="28">
        <v>131.30000000000001</v>
      </c>
      <c r="M629" s="2">
        <f t="shared" ref="M629:N690" si="373">H629/1000</f>
        <v>131.30000000000001</v>
      </c>
      <c r="N629" s="2">
        <f t="shared" si="373"/>
        <v>131.30000000000001</v>
      </c>
      <c r="O629" s="27">
        <f t="shared" si="366"/>
        <v>100</v>
      </c>
      <c r="P629" s="34">
        <v>131.30000000000001</v>
      </c>
      <c r="Q629" s="34">
        <f t="shared" si="350"/>
        <v>0</v>
      </c>
      <c r="R629" s="67">
        <f t="shared" si="348"/>
        <v>0</v>
      </c>
    </row>
    <row r="630" spans="1:18" ht="78.75">
      <c r="A630" s="30" t="s">
        <v>545</v>
      </c>
      <c r="B630" s="31">
        <v>905</v>
      </c>
      <c r="C630" s="32">
        <v>4</v>
      </c>
      <c r="D630" s="32">
        <v>5</v>
      </c>
      <c r="E630" s="23" t="s">
        <v>546</v>
      </c>
      <c r="F630" s="29" t="s">
        <v>94</v>
      </c>
      <c r="G630" s="24">
        <v>21300000</v>
      </c>
      <c r="H630" s="24">
        <v>21300000</v>
      </c>
      <c r="I630" s="25">
        <v>21300000</v>
      </c>
      <c r="J630" s="26">
        <f t="shared" si="364"/>
        <v>100</v>
      </c>
      <c r="K630" s="2">
        <f t="shared" ref="K630:M630" si="374">K631</f>
        <v>21300</v>
      </c>
      <c r="L630" s="2">
        <f t="shared" si="374"/>
        <v>21300</v>
      </c>
      <c r="M630" s="2">
        <f t="shared" si="374"/>
        <v>21300</v>
      </c>
      <c r="N630" s="2">
        <f>N631</f>
        <v>21300</v>
      </c>
      <c r="O630" s="27">
        <f t="shared" si="366"/>
        <v>100</v>
      </c>
      <c r="P630" s="34">
        <v>21300</v>
      </c>
      <c r="Q630" s="34">
        <f t="shared" si="350"/>
        <v>0</v>
      </c>
      <c r="R630" s="67">
        <f t="shared" si="348"/>
        <v>0</v>
      </c>
    </row>
    <row r="631" spans="1:18" ht="47.25">
      <c r="A631" s="30" t="s">
        <v>484</v>
      </c>
      <c r="B631" s="31">
        <v>905</v>
      </c>
      <c r="C631" s="32">
        <v>4</v>
      </c>
      <c r="D631" s="32">
        <v>5</v>
      </c>
      <c r="E631" s="23" t="s">
        <v>546</v>
      </c>
      <c r="F631" s="29" t="s">
        <v>485</v>
      </c>
      <c r="G631" s="24">
        <v>21300000</v>
      </c>
      <c r="H631" s="24">
        <v>21300000</v>
      </c>
      <c r="I631" s="25">
        <v>21300000</v>
      </c>
      <c r="J631" s="26">
        <f t="shared" si="364"/>
        <v>100</v>
      </c>
      <c r="K631" s="28">
        <f t="shared" si="362"/>
        <v>21300</v>
      </c>
      <c r="L631" s="28">
        <v>21300</v>
      </c>
      <c r="M631" s="2">
        <f t="shared" si="373"/>
        <v>21300</v>
      </c>
      <c r="N631" s="2">
        <f t="shared" si="373"/>
        <v>21300</v>
      </c>
      <c r="O631" s="27">
        <f t="shared" si="366"/>
        <v>100</v>
      </c>
      <c r="P631" s="34">
        <v>21300</v>
      </c>
      <c r="Q631" s="34">
        <f t="shared" si="350"/>
        <v>0</v>
      </c>
      <c r="R631" s="67">
        <f t="shared" si="348"/>
        <v>0</v>
      </c>
    </row>
    <row r="632" spans="1:18" ht="78.75">
      <c r="A632" s="30" t="s">
        <v>547</v>
      </c>
      <c r="B632" s="31">
        <v>905</v>
      </c>
      <c r="C632" s="32">
        <v>4</v>
      </c>
      <c r="D632" s="32">
        <v>5</v>
      </c>
      <c r="E632" s="23" t="s">
        <v>548</v>
      </c>
      <c r="F632" s="29" t="s">
        <v>94</v>
      </c>
      <c r="G632" s="24">
        <v>22000000</v>
      </c>
      <c r="H632" s="24">
        <v>22000000</v>
      </c>
      <c r="I632" s="25">
        <v>22000000</v>
      </c>
      <c r="J632" s="26">
        <f t="shared" si="364"/>
        <v>100</v>
      </c>
      <c r="K632" s="2">
        <f t="shared" ref="K632:M632" si="375">K633</f>
        <v>22000</v>
      </c>
      <c r="L632" s="2">
        <f t="shared" si="375"/>
        <v>22000</v>
      </c>
      <c r="M632" s="2">
        <f t="shared" si="375"/>
        <v>22000</v>
      </c>
      <c r="N632" s="2">
        <f>N633</f>
        <v>22000</v>
      </c>
      <c r="O632" s="27">
        <f t="shared" si="366"/>
        <v>100</v>
      </c>
      <c r="P632" s="34">
        <v>22000</v>
      </c>
      <c r="Q632" s="34">
        <f t="shared" si="350"/>
        <v>0</v>
      </c>
      <c r="R632" s="67">
        <f t="shared" si="348"/>
        <v>0</v>
      </c>
    </row>
    <row r="633" spans="1:18" ht="47.25">
      <c r="A633" s="30" t="s">
        <v>484</v>
      </c>
      <c r="B633" s="31">
        <v>905</v>
      </c>
      <c r="C633" s="32">
        <v>4</v>
      </c>
      <c r="D633" s="32">
        <v>5</v>
      </c>
      <c r="E633" s="23" t="s">
        <v>548</v>
      </c>
      <c r="F633" s="29" t="s">
        <v>485</v>
      </c>
      <c r="G633" s="24">
        <v>22000000</v>
      </c>
      <c r="H633" s="24">
        <v>22000000</v>
      </c>
      <c r="I633" s="25">
        <v>22000000</v>
      </c>
      <c r="J633" s="26">
        <f t="shared" si="364"/>
        <v>100</v>
      </c>
      <c r="K633" s="28">
        <f t="shared" si="362"/>
        <v>22000</v>
      </c>
      <c r="L633" s="28">
        <v>22000</v>
      </c>
      <c r="M633" s="2">
        <f t="shared" si="373"/>
        <v>22000</v>
      </c>
      <c r="N633" s="2">
        <f t="shared" si="373"/>
        <v>22000</v>
      </c>
      <c r="O633" s="27">
        <f t="shared" si="366"/>
        <v>100</v>
      </c>
      <c r="P633" s="34">
        <v>22000</v>
      </c>
      <c r="Q633" s="34">
        <f t="shared" si="350"/>
        <v>0</v>
      </c>
      <c r="R633" s="67">
        <f t="shared" si="348"/>
        <v>0</v>
      </c>
    </row>
    <row r="634" spans="1:18" ht="78.75">
      <c r="A634" s="30" t="s">
        <v>549</v>
      </c>
      <c r="B634" s="31">
        <v>905</v>
      </c>
      <c r="C634" s="32">
        <v>4</v>
      </c>
      <c r="D634" s="32">
        <v>5</v>
      </c>
      <c r="E634" s="23" t="s">
        <v>550</v>
      </c>
      <c r="F634" s="29" t="s">
        <v>94</v>
      </c>
      <c r="G634" s="24">
        <v>0</v>
      </c>
      <c r="H634" s="24">
        <v>14800500</v>
      </c>
      <c r="I634" s="25">
        <v>14800500</v>
      </c>
      <c r="J634" s="26">
        <f t="shared" si="364"/>
        <v>100</v>
      </c>
      <c r="K634" s="2">
        <f t="shared" ref="K634:M634" si="376">K635</f>
        <v>0</v>
      </c>
      <c r="L634" s="2">
        <f t="shared" si="376"/>
        <v>14800.5</v>
      </c>
      <c r="M634" s="2">
        <f t="shared" si="376"/>
        <v>14800.5</v>
      </c>
      <c r="N634" s="2">
        <f>N635</f>
        <v>14800.5</v>
      </c>
      <c r="O634" s="27">
        <f t="shared" si="366"/>
        <v>100</v>
      </c>
      <c r="P634" s="34">
        <v>14800.5</v>
      </c>
      <c r="Q634" s="34">
        <f t="shared" si="350"/>
        <v>0</v>
      </c>
      <c r="R634" s="67">
        <f t="shared" si="348"/>
        <v>0</v>
      </c>
    </row>
    <row r="635" spans="1:18" ht="47.25">
      <c r="A635" s="30" t="s">
        <v>484</v>
      </c>
      <c r="B635" s="31">
        <v>905</v>
      </c>
      <c r="C635" s="32">
        <v>4</v>
      </c>
      <c r="D635" s="32">
        <v>5</v>
      </c>
      <c r="E635" s="23" t="s">
        <v>550</v>
      </c>
      <c r="F635" s="29" t="s">
        <v>485</v>
      </c>
      <c r="G635" s="24">
        <v>0</v>
      </c>
      <c r="H635" s="24">
        <v>14800500</v>
      </c>
      <c r="I635" s="25">
        <v>14800500</v>
      </c>
      <c r="J635" s="26">
        <f t="shared" si="364"/>
        <v>100</v>
      </c>
      <c r="K635" s="28">
        <f t="shared" si="362"/>
        <v>0</v>
      </c>
      <c r="L635" s="28">
        <v>14800.5</v>
      </c>
      <c r="M635" s="2">
        <f t="shared" si="373"/>
        <v>14800.5</v>
      </c>
      <c r="N635" s="2">
        <f t="shared" si="373"/>
        <v>14800.5</v>
      </c>
      <c r="O635" s="27">
        <f t="shared" si="366"/>
        <v>100</v>
      </c>
      <c r="P635" s="34">
        <v>14800.5</v>
      </c>
      <c r="Q635" s="34">
        <f t="shared" si="350"/>
        <v>0</v>
      </c>
      <c r="R635" s="67">
        <f t="shared" si="348"/>
        <v>0</v>
      </c>
    </row>
    <row r="636" spans="1:18" ht="94.5">
      <c r="A636" s="30" t="s">
        <v>551</v>
      </c>
      <c r="B636" s="31">
        <v>905</v>
      </c>
      <c r="C636" s="32">
        <v>4</v>
      </c>
      <c r="D636" s="32">
        <v>5</v>
      </c>
      <c r="E636" s="23" t="s">
        <v>552</v>
      </c>
      <c r="F636" s="29" t="s">
        <v>94</v>
      </c>
      <c r="G636" s="24">
        <v>0</v>
      </c>
      <c r="H636" s="24">
        <v>8838700</v>
      </c>
      <c r="I636" s="25">
        <v>8838700</v>
      </c>
      <c r="J636" s="26">
        <f t="shared" si="364"/>
        <v>100</v>
      </c>
      <c r="K636" s="2">
        <f t="shared" ref="K636:M636" si="377">K637</f>
        <v>0</v>
      </c>
      <c r="L636" s="2">
        <f t="shared" si="377"/>
        <v>8838.7000000000007</v>
      </c>
      <c r="M636" s="2">
        <f t="shared" si="377"/>
        <v>8838.7000000000007</v>
      </c>
      <c r="N636" s="2">
        <f>N637</f>
        <v>8838.7000000000007</v>
      </c>
      <c r="O636" s="27">
        <f t="shared" si="366"/>
        <v>100</v>
      </c>
      <c r="P636" s="34">
        <v>8838.7000000000007</v>
      </c>
      <c r="Q636" s="34">
        <f t="shared" si="350"/>
        <v>0</v>
      </c>
      <c r="R636" s="67">
        <f t="shared" si="348"/>
        <v>0</v>
      </c>
    </row>
    <row r="637" spans="1:18" ht="47.25">
      <c r="A637" s="30" t="s">
        <v>484</v>
      </c>
      <c r="B637" s="31">
        <v>905</v>
      </c>
      <c r="C637" s="32">
        <v>4</v>
      </c>
      <c r="D637" s="32">
        <v>5</v>
      </c>
      <c r="E637" s="23" t="s">
        <v>552</v>
      </c>
      <c r="F637" s="29" t="s">
        <v>485</v>
      </c>
      <c r="G637" s="24">
        <v>0</v>
      </c>
      <c r="H637" s="24">
        <v>8838700</v>
      </c>
      <c r="I637" s="25">
        <v>8838700</v>
      </c>
      <c r="J637" s="26">
        <f t="shared" si="364"/>
        <v>100</v>
      </c>
      <c r="K637" s="28">
        <f t="shared" si="362"/>
        <v>0</v>
      </c>
      <c r="L637" s="28">
        <v>8838.7000000000007</v>
      </c>
      <c r="M637" s="2">
        <f t="shared" si="373"/>
        <v>8838.7000000000007</v>
      </c>
      <c r="N637" s="2">
        <f t="shared" si="373"/>
        <v>8838.7000000000007</v>
      </c>
      <c r="O637" s="27">
        <f t="shared" si="366"/>
        <v>100</v>
      </c>
      <c r="P637" s="34">
        <v>8838.7000000000007</v>
      </c>
      <c r="Q637" s="34">
        <f t="shared" si="350"/>
        <v>0</v>
      </c>
      <c r="R637" s="67">
        <f t="shared" si="348"/>
        <v>0</v>
      </c>
    </row>
    <row r="638" spans="1:18" ht="94.5">
      <c r="A638" s="30" t="s">
        <v>553</v>
      </c>
      <c r="B638" s="31">
        <v>905</v>
      </c>
      <c r="C638" s="32">
        <v>4</v>
      </c>
      <c r="D638" s="32">
        <v>5</v>
      </c>
      <c r="E638" s="23" t="s">
        <v>554</v>
      </c>
      <c r="F638" s="29" t="s">
        <v>94</v>
      </c>
      <c r="G638" s="24">
        <v>0</v>
      </c>
      <c r="H638" s="24">
        <v>16283500</v>
      </c>
      <c r="I638" s="25">
        <v>16283500</v>
      </c>
      <c r="J638" s="26">
        <f t="shared" si="364"/>
        <v>100</v>
      </c>
      <c r="K638" s="2">
        <f t="shared" ref="K638:M638" si="378">K639</f>
        <v>0</v>
      </c>
      <c r="L638" s="2">
        <f t="shared" si="378"/>
        <v>16283.5</v>
      </c>
      <c r="M638" s="2">
        <f t="shared" si="378"/>
        <v>16283.5</v>
      </c>
      <c r="N638" s="2">
        <f>N639</f>
        <v>16283.5</v>
      </c>
      <c r="O638" s="27">
        <f t="shared" si="366"/>
        <v>100</v>
      </c>
      <c r="P638" s="34">
        <v>16283.5</v>
      </c>
      <c r="Q638" s="34">
        <f t="shared" si="350"/>
        <v>0</v>
      </c>
      <c r="R638" s="67">
        <f t="shared" si="348"/>
        <v>0</v>
      </c>
    </row>
    <row r="639" spans="1:18" ht="47.25">
      <c r="A639" s="30" t="s">
        <v>484</v>
      </c>
      <c r="B639" s="31">
        <v>905</v>
      </c>
      <c r="C639" s="32">
        <v>4</v>
      </c>
      <c r="D639" s="32">
        <v>5</v>
      </c>
      <c r="E639" s="23" t="s">
        <v>554</v>
      </c>
      <c r="F639" s="29" t="s">
        <v>485</v>
      </c>
      <c r="G639" s="24">
        <v>0</v>
      </c>
      <c r="H639" s="24">
        <v>16283500</v>
      </c>
      <c r="I639" s="25">
        <v>16283500</v>
      </c>
      <c r="J639" s="26">
        <f t="shared" si="364"/>
        <v>100</v>
      </c>
      <c r="K639" s="28">
        <f t="shared" si="362"/>
        <v>0</v>
      </c>
      <c r="L639" s="28">
        <v>16283.5</v>
      </c>
      <c r="M639" s="2">
        <f t="shared" si="373"/>
        <v>16283.5</v>
      </c>
      <c r="N639" s="2">
        <f t="shared" si="373"/>
        <v>16283.5</v>
      </c>
      <c r="O639" s="27">
        <f t="shared" si="366"/>
        <v>100</v>
      </c>
      <c r="P639" s="34">
        <v>16283.5</v>
      </c>
      <c r="Q639" s="34">
        <f t="shared" si="350"/>
        <v>0</v>
      </c>
      <c r="R639" s="67">
        <f t="shared" si="348"/>
        <v>0</v>
      </c>
    </row>
    <row r="640" spans="1:18" ht="110.25">
      <c r="A640" s="30" t="s">
        <v>555</v>
      </c>
      <c r="B640" s="31">
        <v>905</v>
      </c>
      <c r="C640" s="32">
        <v>4</v>
      </c>
      <c r="D640" s="32">
        <v>5</v>
      </c>
      <c r="E640" s="23" t="s">
        <v>556</v>
      </c>
      <c r="F640" s="29" t="s">
        <v>94</v>
      </c>
      <c r="G640" s="24">
        <v>0</v>
      </c>
      <c r="H640" s="24">
        <v>16170300</v>
      </c>
      <c r="I640" s="25">
        <v>16170300</v>
      </c>
      <c r="J640" s="26">
        <f t="shared" si="364"/>
        <v>100</v>
      </c>
      <c r="K640" s="2">
        <f t="shared" ref="K640:M640" si="379">K641</f>
        <v>0</v>
      </c>
      <c r="L640" s="2">
        <f t="shared" si="379"/>
        <v>16170.3</v>
      </c>
      <c r="M640" s="2">
        <f t="shared" si="379"/>
        <v>16170.3</v>
      </c>
      <c r="N640" s="2">
        <f>N641</f>
        <v>16170.3</v>
      </c>
      <c r="O640" s="27">
        <f t="shared" si="366"/>
        <v>100</v>
      </c>
      <c r="P640" s="34">
        <v>16170.3</v>
      </c>
      <c r="Q640" s="34">
        <f t="shared" si="350"/>
        <v>0</v>
      </c>
      <c r="R640" s="67">
        <f t="shared" si="348"/>
        <v>0</v>
      </c>
    </row>
    <row r="641" spans="1:18" ht="47.25">
      <c r="A641" s="30" t="s">
        <v>484</v>
      </c>
      <c r="B641" s="31">
        <v>905</v>
      </c>
      <c r="C641" s="32">
        <v>4</v>
      </c>
      <c r="D641" s="32">
        <v>5</v>
      </c>
      <c r="E641" s="23" t="s">
        <v>556</v>
      </c>
      <c r="F641" s="29" t="s">
        <v>485</v>
      </c>
      <c r="G641" s="24">
        <v>0</v>
      </c>
      <c r="H641" s="24">
        <v>16170300</v>
      </c>
      <c r="I641" s="25">
        <v>16170300</v>
      </c>
      <c r="J641" s="26">
        <f t="shared" si="364"/>
        <v>100</v>
      </c>
      <c r="K641" s="28">
        <f t="shared" si="362"/>
        <v>0</v>
      </c>
      <c r="L641" s="28">
        <v>16170.3</v>
      </c>
      <c r="M641" s="2">
        <f t="shared" si="373"/>
        <v>16170.3</v>
      </c>
      <c r="N641" s="2">
        <f t="shared" si="373"/>
        <v>16170.3</v>
      </c>
      <c r="O641" s="27">
        <f t="shared" si="366"/>
        <v>100</v>
      </c>
      <c r="P641" s="34">
        <v>16170.3</v>
      </c>
      <c r="Q641" s="34">
        <f t="shared" si="350"/>
        <v>0</v>
      </c>
      <c r="R641" s="67">
        <f t="shared" si="348"/>
        <v>0</v>
      </c>
    </row>
    <row r="642" spans="1:18" ht="110.25">
      <c r="A642" s="30" t="s">
        <v>557</v>
      </c>
      <c r="B642" s="31">
        <v>905</v>
      </c>
      <c r="C642" s="32">
        <v>4</v>
      </c>
      <c r="D642" s="32">
        <v>5</v>
      </c>
      <c r="E642" s="23" t="s">
        <v>558</v>
      </c>
      <c r="F642" s="29" t="s">
        <v>94</v>
      </c>
      <c r="G642" s="24">
        <v>0</v>
      </c>
      <c r="H642" s="24">
        <v>3147173.42</v>
      </c>
      <c r="I642" s="25">
        <v>844700.39</v>
      </c>
      <c r="J642" s="26">
        <f t="shared" si="364"/>
        <v>26.8</v>
      </c>
      <c r="K642" s="2">
        <f t="shared" ref="K642:M642" si="380">K643</f>
        <v>0</v>
      </c>
      <c r="L642" s="2">
        <f t="shared" si="380"/>
        <v>3147.2</v>
      </c>
      <c r="M642" s="2">
        <f t="shared" si="380"/>
        <v>3147.2</v>
      </c>
      <c r="N642" s="2">
        <f>N643</f>
        <v>844.7</v>
      </c>
      <c r="O642" s="27">
        <f t="shared" si="366"/>
        <v>26.8</v>
      </c>
      <c r="P642" s="34">
        <v>844.7</v>
      </c>
      <c r="Q642" s="34">
        <f t="shared" si="350"/>
        <v>0</v>
      </c>
      <c r="R642" s="67">
        <f t="shared" si="348"/>
        <v>0</v>
      </c>
    </row>
    <row r="643" spans="1:18" ht="47.25">
      <c r="A643" s="30" t="s">
        <v>484</v>
      </c>
      <c r="B643" s="31">
        <v>905</v>
      </c>
      <c r="C643" s="32">
        <v>4</v>
      </c>
      <c r="D643" s="32">
        <v>5</v>
      </c>
      <c r="E643" s="23" t="s">
        <v>558</v>
      </c>
      <c r="F643" s="29" t="s">
        <v>485</v>
      </c>
      <c r="G643" s="24">
        <v>0</v>
      </c>
      <c r="H643" s="24">
        <v>3147173.42</v>
      </c>
      <c r="I643" s="25">
        <v>844700.39</v>
      </c>
      <c r="J643" s="26">
        <f t="shared" si="364"/>
        <v>26.8</v>
      </c>
      <c r="K643" s="28">
        <f t="shared" si="362"/>
        <v>0</v>
      </c>
      <c r="L643" s="28">
        <v>3147.2</v>
      </c>
      <c r="M643" s="2">
        <f t="shared" si="373"/>
        <v>3147.2</v>
      </c>
      <c r="N643" s="2">
        <f t="shared" si="373"/>
        <v>844.7</v>
      </c>
      <c r="O643" s="27">
        <f t="shared" si="366"/>
        <v>26.8</v>
      </c>
      <c r="P643" s="34">
        <v>844.7</v>
      </c>
      <c r="Q643" s="34">
        <f t="shared" si="350"/>
        <v>0</v>
      </c>
      <c r="R643" s="67">
        <f t="shared" si="348"/>
        <v>0</v>
      </c>
    </row>
    <row r="644" spans="1:18" ht="126">
      <c r="A644" s="30" t="s">
        <v>559</v>
      </c>
      <c r="B644" s="31">
        <v>905</v>
      </c>
      <c r="C644" s="32">
        <v>4</v>
      </c>
      <c r="D644" s="32">
        <v>5</v>
      </c>
      <c r="E644" s="23" t="s">
        <v>560</v>
      </c>
      <c r="F644" s="29" t="s">
        <v>94</v>
      </c>
      <c r="G644" s="24">
        <v>0</v>
      </c>
      <c r="H644" s="24">
        <v>52014062.689999998</v>
      </c>
      <c r="I644" s="25">
        <v>4164449.65</v>
      </c>
      <c r="J644" s="26">
        <f t="shared" si="364"/>
        <v>8</v>
      </c>
      <c r="K644" s="2">
        <f t="shared" ref="K644:M644" si="381">K645</f>
        <v>0</v>
      </c>
      <c r="L644" s="2">
        <f t="shared" si="381"/>
        <v>52014.1</v>
      </c>
      <c r="M644" s="2">
        <f t="shared" si="381"/>
        <v>52014.1</v>
      </c>
      <c r="N644" s="2">
        <f>N645</f>
        <v>4164.5</v>
      </c>
      <c r="O644" s="27">
        <f t="shared" si="366"/>
        <v>8</v>
      </c>
      <c r="P644" s="34">
        <v>4164.3999999999996</v>
      </c>
      <c r="Q644" s="34">
        <f t="shared" si="350"/>
        <v>0.1</v>
      </c>
      <c r="R644" s="67">
        <f t="shared" si="348"/>
        <v>0</v>
      </c>
    </row>
    <row r="645" spans="1:18" ht="47.25">
      <c r="A645" s="30" t="s">
        <v>484</v>
      </c>
      <c r="B645" s="31">
        <v>905</v>
      </c>
      <c r="C645" s="32">
        <v>4</v>
      </c>
      <c r="D645" s="32">
        <v>5</v>
      </c>
      <c r="E645" s="23" t="s">
        <v>560</v>
      </c>
      <c r="F645" s="29" t="s">
        <v>485</v>
      </c>
      <c r="G645" s="24">
        <v>0</v>
      </c>
      <c r="H645" s="24">
        <v>52014062.689999998</v>
      </c>
      <c r="I645" s="25">
        <v>4164449.65</v>
      </c>
      <c r="J645" s="26">
        <f t="shared" si="364"/>
        <v>8</v>
      </c>
      <c r="K645" s="28">
        <f t="shared" si="362"/>
        <v>0</v>
      </c>
      <c r="L645" s="28">
        <v>52014.1</v>
      </c>
      <c r="M645" s="2">
        <f t="shared" si="373"/>
        <v>52014.1</v>
      </c>
      <c r="N645" s="2">
        <f>I645/1000+0.1</f>
        <v>4164.5</v>
      </c>
      <c r="O645" s="27">
        <f t="shared" si="366"/>
        <v>8</v>
      </c>
      <c r="P645" s="34">
        <v>4164.3999999999996</v>
      </c>
      <c r="Q645" s="34">
        <f t="shared" si="350"/>
        <v>0.1</v>
      </c>
      <c r="R645" s="67">
        <f t="shared" si="348"/>
        <v>0</v>
      </c>
    </row>
    <row r="646" spans="1:18" ht="94.5">
      <c r="A646" s="30" t="s">
        <v>561</v>
      </c>
      <c r="B646" s="31">
        <v>905</v>
      </c>
      <c r="C646" s="32">
        <v>4</v>
      </c>
      <c r="D646" s="32">
        <v>5</v>
      </c>
      <c r="E646" s="23" t="s">
        <v>562</v>
      </c>
      <c r="F646" s="29" t="s">
        <v>94</v>
      </c>
      <c r="G646" s="24">
        <v>0</v>
      </c>
      <c r="H646" s="24">
        <v>8396700</v>
      </c>
      <c r="I646" s="25">
        <v>8396700</v>
      </c>
      <c r="J646" s="26">
        <f t="shared" si="364"/>
        <v>100</v>
      </c>
      <c r="K646" s="2">
        <f t="shared" ref="K646:M646" si="382">K647</f>
        <v>0</v>
      </c>
      <c r="L646" s="2">
        <f t="shared" si="382"/>
        <v>8396.7000000000007</v>
      </c>
      <c r="M646" s="2">
        <f t="shared" si="382"/>
        <v>8396.7000000000007</v>
      </c>
      <c r="N646" s="2">
        <f>N647</f>
        <v>8396.7000000000007</v>
      </c>
      <c r="O646" s="27">
        <f t="shared" si="366"/>
        <v>100</v>
      </c>
      <c r="P646" s="34">
        <v>8396.7000000000007</v>
      </c>
      <c r="Q646" s="34">
        <f t="shared" si="350"/>
        <v>0</v>
      </c>
      <c r="R646" s="67">
        <f t="shared" si="348"/>
        <v>0</v>
      </c>
    </row>
    <row r="647" spans="1:18" ht="47.25">
      <c r="A647" s="30" t="s">
        <v>484</v>
      </c>
      <c r="B647" s="31">
        <v>905</v>
      </c>
      <c r="C647" s="32">
        <v>4</v>
      </c>
      <c r="D647" s="32">
        <v>5</v>
      </c>
      <c r="E647" s="23" t="s">
        <v>562</v>
      </c>
      <c r="F647" s="29" t="s">
        <v>485</v>
      </c>
      <c r="G647" s="24">
        <v>0</v>
      </c>
      <c r="H647" s="24">
        <v>8396700</v>
      </c>
      <c r="I647" s="25">
        <v>8396700</v>
      </c>
      <c r="J647" s="26">
        <f t="shared" si="364"/>
        <v>100</v>
      </c>
      <c r="K647" s="28">
        <f t="shared" si="362"/>
        <v>0</v>
      </c>
      <c r="L647" s="28">
        <v>8396.7000000000007</v>
      </c>
      <c r="M647" s="2">
        <f t="shared" si="373"/>
        <v>8396.7000000000007</v>
      </c>
      <c r="N647" s="2">
        <f t="shared" si="373"/>
        <v>8396.7000000000007</v>
      </c>
      <c r="O647" s="27">
        <f t="shared" si="366"/>
        <v>100</v>
      </c>
      <c r="P647" s="34">
        <v>8396.7000000000007</v>
      </c>
      <c r="Q647" s="34">
        <f t="shared" si="350"/>
        <v>0</v>
      </c>
      <c r="R647" s="67">
        <f t="shared" si="348"/>
        <v>0</v>
      </c>
    </row>
    <row r="648" spans="1:18" ht="94.5">
      <c r="A648" s="30" t="s">
        <v>563</v>
      </c>
      <c r="B648" s="31">
        <v>905</v>
      </c>
      <c r="C648" s="32">
        <v>4</v>
      </c>
      <c r="D648" s="32">
        <v>5</v>
      </c>
      <c r="E648" s="23" t="s">
        <v>564</v>
      </c>
      <c r="F648" s="29" t="s">
        <v>94</v>
      </c>
      <c r="G648" s="24">
        <v>0</v>
      </c>
      <c r="H648" s="24">
        <v>33487000</v>
      </c>
      <c r="I648" s="25">
        <v>33487000</v>
      </c>
      <c r="J648" s="26">
        <f t="shared" si="364"/>
        <v>100</v>
      </c>
      <c r="K648" s="2">
        <f t="shared" ref="K648:M648" si="383">K649</f>
        <v>0</v>
      </c>
      <c r="L648" s="2">
        <f t="shared" si="383"/>
        <v>33487</v>
      </c>
      <c r="M648" s="2">
        <f t="shared" si="383"/>
        <v>33487</v>
      </c>
      <c r="N648" s="2">
        <f>N649</f>
        <v>33487</v>
      </c>
      <c r="O648" s="27">
        <f t="shared" si="366"/>
        <v>100</v>
      </c>
      <c r="P648" s="34">
        <v>33487</v>
      </c>
      <c r="Q648" s="34">
        <f t="shared" si="350"/>
        <v>0</v>
      </c>
      <c r="R648" s="67">
        <f t="shared" si="348"/>
        <v>0</v>
      </c>
    </row>
    <row r="649" spans="1:18" ht="47.25">
      <c r="A649" s="30" t="s">
        <v>484</v>
      </c>
      <c r="B649" s="31">
        <v>905</v>
      </c>
      <c r="C649" s="32">
        <v>4</v>
      </c>
      <c r="D649" s="32">
        <v>5</v>
      </c>
      <c r="E649" s="23" t="s">
        <v>564</v>
      </c>
      <c r="F649" s="29" t="s">
        <v>485</v>
      </c>
      <c r="G649" s="24">
        <v>0</v>
      </c>
      <c r="H649" s="24">
        <v>33487000</v>
      </c>
      <c r="I649" s="25">
        <v>33487000</v>
      </c>
      <c r="J649" s="26">
        <f t="shared" si="364"/>
        <v>100</v>
      </c>
      <c r="K649" s="28">
        <f t="shared" si="362"/>
        <v>0</v>
      </c>
      <c r="L649" s="28">
        <v>33487</v>
      </c>
      <c r="M649" s="2">
        <f t="shared" si="373"/>
        <v>33487</v>
      </c>
      <c r="N649" s="2">
        <f t="shared" si="373"/>
        <v>33487</v>
      </c>
      <c r="O649" s="27">
        <f t="shared" si="366"/>
        <v>100</v>
      </c>
      <c r="P649" s="34">
        <v>33487</v>
      </c>
      <c r="Q649" s="34">
        <f t="shared" si="350"/>
        <v>0</v>
      </c>
      <c r="R649" s="67">
        <f t="shared" si="348"/>
        <v>0</v>
      </c>
    </row>
    <row r="650" spans="1:18" ht="110.25">
      <c r="A650" s="30" t="s">
        <v>565</v>
      </c>
      <c r="B650" s="31">
        <v>905</v>
      </c>
      <c r="C650" s="32">
        <v>4</v>
      </c>
      <c r="D650" s="32">
        <v>5</v>
      </c>
      <c r="E650" s="23" t="s">
        <v>566</v>
      </c>
      <c r="F650" s="29" t="s">
        <v>94</v>
      </c>
      <c r="G650" s="24">
        <v>0</v>
      </c>
      <c r="H650" s="24">
        <v>347400</v>
      </c>
      <c r="I650" s="25">
        <v>347400</v>
      </c>
      <c r="J650" s="26">
        <f t="shared" si="364"/>
        <v>100</v>
      </c>
      <c r="K650" s="2">
        <f t="shared" ref="K650:M650" si="384">K651</f>
        <v>0</v>
      </c>
      <c r="L650" s="2">
        <f t="shared" si="384"/>
        <v>347.4</v>
      </c>
      <c r="M650" s="2">
        <f t="shared" si="384"/>
        <v>347.4</v>
      </c>
      <c r="N650" s="2">
        <f>N651</f>
        <v>347.4</v>
      </c>
      <c r="O650" s="27">
        <f t="shared" si="366"/>
        <v>100</v>
      </c>
      <c r="P650" s="34">
        <v>347.4</v>
      </c>
      <c r="Q650" s="34">
        <f t="shared" si="350"/>
        <v>0</v>
      </c>
      <c r="R650" s="67">
        <f t="shared" si="348"/>
        <v>0</v>
      </c>
    </row>
    <row r="651" spans="1:18" ht="47.25">
      <c r="A651" s="30" t="s">
        <v>484</v>
      </c>
      <c r="B651" s="31">
        <v>905</v>
      </c>
      <c r="C651" s="32">
        <v>4</v>
      </c>
      <c r="D651" s="32">
        <v>5</v>
      </c>
      <c r="E651" s="23" t="s">
        <v>566</v>
      </c>
      <c r="F651" s="29" t="s">
        <v>485</v>
      </c>
      <c r="G651" s="24">
        <v>0</v>
      </c>
      <c r="H651" s="24">
        <v>347400</v>
      </c>
      <c r="I651" s="25">
        <v>347400</v>
      </c>
      <c r="J651" s="26">
        <f t="shared" si="364"/>
        <v>100</v>
      </c>
      <c r="K651" s="28">
        <f t="shared" si="362"/>
        <v>0</v>
      </c>
      <c r="L651" s="28">
        <v>347.4</v>
      </c>
      <c r="M651" s="2">
        <f t="shared" si="373"/>
        <v>347.4</v>
      </c>
      <c r="N651" s="2">
        <f t="shared" si="373"/>
        <v>347.4</v>
      </c>
      <c r="O651" s="27">
        <f t="shared" si="366"/>
        <v>100</v>
      </c>
      <c r="P651" s="34">
        <v>347.4</v>
      </c>
      <c r="Q651" s="34">
        <f t="shared" si="350"/>
        <v>0</v>
      </c>
      <c r="R651" s="67">
        <f t="shared" si="348"/>
        <v>0</v>
      </c>
    </row>
    <row r="652" spans="1:18" ht="141.75">
      <c r="A652" s="30" t="s">
        <v>567</v>
      </c>
      <c r="B652" s="31">
        <v>905</v>
      </c>
      <c r="C652" s="32">
        <v>4</v>
      </c>
      <c r="D652" s="32">
        <v>5</v>
      </c>
      <c r="E652" s="23" t="s">
        <v>568</v>
      </c>
      <c r="F652" s="29" t="s">
        <v>94</v>
      </c>
      <c r="G652" s="24">
        <v>0</v>
      </c>
      <c r="H652" s="24">
        <v>3909900</v>
      </c>
      <c r="I652" s="25">
        <v>3909900</v>
      </c>
      <c r="J652" s="26">
        <f t="shared" si="364"/>
        <v>100</v>
      </c>
      <c r="K652" s="2">
        <f t="shared" ref="K652:M652" si="385">K653</f>
        <v>0</v>
      </c>
      <c r="L652" s="2">
        <f t="shared" si="385"/>
        <v>3909.9</v>
      </c>
      <c r="M652" s="2">
        <f t="shared" si="385"/>
        <v>3909.9</v>
      </c>
      <c r="N652" s="2">
        <f>N653</f>
        <v>3909.9</v>
      </c>
      <c r="O652" s="27">
        <f t="shared" si="366"/>
        <v>100</v>
      </c>
      <c r="P652" s="34">
        <v>3909.9</v>
      </c>
      <c r="Q652" s="34">
        <f t="shared" si="350"/>
        <v>0</v>
      </c>
      <c r="R652" s="67">
        <f t="shared" ref="R652:R715" si="386">G652/1000-K652</f>
        <v>0</v>
      </c>
    </row>
    <row r="653" spans="1:18" ht="47.25">
      <c r="A653" s="30" t="s">
        <v>484</v>
      </c>
      <c r="B653" s="31">
        <v>905</v>
      </c>
      <c r="C653" s="32">
        <v>4</v>
      </c>
      <c r="D653" s="32">
        <v>5</v>
      </c>
      <c r="E653" s="23" t="s">
        <v>568</v>
      </c>
      <c r="F653" s="29" t="s">
        <v>485</v>
      </c>
      <c r="G653" s="24">
        <v>0</v>
      </c>
      <c r="H653" s="24">
        <v>3909900</v>
      </c>
      <c r="I653" s="25">
        <v>3909900</v>
      </c>
      <c r="J653" s="26">
        <f t="shared" si="364"/>
        <v>100</v>
      </c>
      <c r="K653" s="28">
        <f t="shared" si="362"/>
        <v>0</v>
      </c>
      <c r="L653" s="28">
        <v>3909.9</v>
      </c>
      <c r="M653" s="2">
        <f t="shared" si="373"/>
        <v>3909.9</v>
      </c>
      <c r="N653" s="2">
        <f t="shared" si="373"/>
        <v>3909.9</v>
      </c>
      <c r="O653" s="27">
        <f t="shared" si="366"/>
        <v>100</v>
      </c>
      <c r="P653" s="34">
        <v>3909.9</v>
      </c>
      <c r="Q653" s="34">
        <f t="shared" si="350"/>
        <v>0</v>
      </c>
      <c r="R653" s="67">
        <f t="shared" si="386"/>
        <v>0</v>
      </c>
    </row>
    <row r="654" spans="1:18" ht="78.75">
      <c r="A654" s="30" t="s">
        <v>569</v>
      </c>
      <c r="B654" s="31">
        <v>905</v>
      </c>
      <c r="C654" s="32">
        <v>4</v>
      </c>
      <c r="D654" s="32">
        <v>5</v>
      </c>
      <c r="E654" s="23" t="s">
        <v>570</v>
      </c>
      <c r="F654" s="29" t="s">
        <v>94</v>
      </c>
      <c r="G654" s="24">
        <v>1800000</v>
      </c>
      <c r="H654" s="24">
        <v>0</v>
      </c>
      <c r="I654" s="25">
        <v>0</v>
      </c>
      <c r="J654" s="26"/>
      <c r="K654" s="2">
        <f t="shared" ref="K654:M654" si="387">K655</f>
        <v>1800</v>
      </c>
      <c r="L654" s="2">
        <f t="shared" si="387"/>
        <v>0</v>
      </c>
      <c r="M654" s="2">
        <f t="shared" si="387"/>
        <v>0</v>
      </c>
      <c r="N654" s="2">
        <f>N655</f>
        <v>0</v>
      </c>
      <c r="O654" s="27"/>
      <c r="P654" s="34">
        <v>0</v>
      </c>
      <c r="Q654" s="34">
        <f t="shared" ref="Q654:Q717" si="388">N654-P654</f>
        <v>0</v>
      </c>
      <c r="R654" s="67">
        <f t="shared" si="386"/>
        <v>0</v>
      </c>
    </row>
    <row r="655" spans="1:18" ht="47.25">
      <c r="A655" s="30" t="s">
        <v>484</v>
      </c>
      <c r="B655" s="31">
        <v>905</v>
      </c>
      <c r="C655" s="32">
        <v>4</v>
      </c>
      <c r="D655" s="32">
        <v>5</v>
      </c>
      <c r="E655" s="23" t="s">
        <v>570</v>
      </c>
      <c r="F655" s="29" t="s">
        <v>485</v>
      </c>
      <c r="G655" s="24">
        <v>1800000</v>
      </c>
      <c r="H655" s="24">
        <v>0</v>
      </c>
      <c r="I655" s="25">
        <v>0</v>
      </c>
      <c r="J655" s="26"/>
      <c r="K655" s="28">
        <f t="shared" si="362"/>
        <v>1800</v>
      </c>
      <c r="L655" s="28">
        <f t="shared" si="362"/>
        <v>0</v>
      </c>
      <c r="M655" s="2">
        <f t="shared" si="373"/>
        <v>0</v>
      </c>
      <c r="N655" s="2">
        <f t="shared" si="373"/>
        <v>0</v>
      </c>
      <c r="O655" s="27"/>
      <c r="P655" s="34">
        <v>0</v>
      </c>
      <c r="Q655" s="34">
        <f t="shared" si="388"/>
        <v>0</v>
      </c>
      <c r="R655" s="67">
        <f t="shared" si="386"/>
        <v>0</v>
      </c>
    </row>
    <row r="656" spans="1:18" ht="78.75">
      <c r="A656" s="30" t="s">
        <v>571</v>
      </c>
      <c r="B656" s="31">
        <v>905</v>
      </c>
      <c r="C656" s="32">
        <v>4</v>
      </c>
      <c r="D656" s="32">
        <v>5</v>
      </c>
      <c r="E656" s="23" t="s">
        <v>572</v>
      </c>
      <c r="F656" s="29" t="s">
        <v>94</v>
      </c>
      <c r="G656" s="24">
        <v>9000000</v>
      </c>
      <c r="H656" s="24">
        <v>9000000</v>
      </c>
      <c r="I656" s="25">
        <v>9000000</v>
      </c>
      <c r="J656" s="26">
        <f t="shared" si="364"/>
        <v>100</v>
      </c>
      <c r="K656" s="2">
        <f t="shared" ref="K656:M656" si="389">K657</f>
        <v>9000</v>
      </c>
      <c r="L656" s="2">
        <f t="shared" si="389"/>
        <v>9000</v>
      </c>
      <c r="M656" s="2">
        <f t="shared" si="389"/>
        <v>9000</v>
      </c>
      <c r="N656" s="2">
        <f>N657</f>
        <v>9000</v>
      </c>
      <c r="O656" s="27">
        <f t="shared" si="366"/>
        <v>100</v>
      </c>
      <c r="P656" s="34">
        <v>9000</v>
      </c>
      <c r="Q656" s="34">
        <f t="shared" si="388"/>
        <v>0</v>
      </c>
      <c r="R656" s="67">
        <f t="shared" si="386"/>
        <v>0</v>
      </c>
    </row>
    <row r="657" spans="1:18" ht="47.25">
      <c r="A657" s="30" t="s">
        <v>484</v>
      </c>
      <c r="B657" s="31">
        <v>905</v>
      </c>
      <c r="C657" s="32">
        <v>4</v>
      </c>
      <c r="D657" s="32">
        <v>5</v>
      </c>
      <c r="E657" s="23" t="s">
        <v>572</v>
      </c>
      <c r="F657" s="29" t="s">
        <v>485</v>
      </c>
      <c r="G657" s="24">
        <v>9000000</v>
      </c>
      <c r="H657" s="24">
        <v>9000000</v>
      </c>
      <c r="I657" s="25">
        <v>9000000</v>
      </c>
      <c r="J657" s="26">
        <f t="shared" si="364"/>
        <v>100</v>
      </c>
      <c r="K657" s="28">
        <f t="shared" si="362"/>
        <v>9000</v>
      </c>
      <c r="L657" s="28">
        <v>9000</v>
      </c>
      <c r="M657" s="2">
        <f t="shared" si="373"/>
        <v>9000</v>
      </c>
      <c r="N657" s="2">
        <f t="shared" si="373"/>
        <v>9000</v>
      </c>
      <c r="O657" s="27">
        <f t="shared" si="366"/>
        <v>100</v>
      </c>
      <c r="P657" s="34">
        <v>9000</v>
      </c>
      <c r="Q657" s="34">
        <f t="shared" si="388"/>
        <v>0</v>
      </c>
      <c r="R657" s="67">
        <f t="shared" si="386"/>
        <v>0</v>
      </c>
    </row>
    <row r="658" spans="1:18" ht="78.75">
      <c r="A658" s="30" t="s">
        <v>573</v>
      </c>
      <c r="B658" s="31">
        <v>905</v>
      </c>
      <c r="C658" s="32">
        <v>4</v>
      </c>
      <c r="D658" s="32">
        <v>5</v>
      </c>
      <c r="E658" s="23" t="s">
        <v>574</v>
      </c>
      <c r="F658" s="29" t="s">
        <v>94</v>
      </c>
      <c r="G658" s="24">
        <v>4000000</v>
      </c>
      <c r="H658" s="24">
        <v>4000000</v>
      </c>
      <c r="I658" s="25">
        <v>4000000</v>
      </c>
      <c r="J658" s="26">
        <f t="shared" si="364"/>
        <v>100</v>
      </c>
      <c r="K658" s="2">
        <f t="shared" ref="K658:M658" si="390">K659</f>
        <v>4000</v>
      </c>
      <c r="L658" s="2">
        <f t="shared" si="390"/>
        <v>4000</v>
      </c>
      <c r="M658" s="2">
        <f t="shared" si="390"/>
        <v>4000</v>
      </c>
      <c r="N658" s="2">
        <f>N659</f>
        <v>4000</v>
      </c>
      <c r="O658" s="27">
        <f t="shared" si="366"/>
        <v>100</v>
      </c>
      <c r="P658" s="34">
        <v>4000</v>
      </c>
      <c r="Q658" s="34">
        <f t="shared" si="388"/>
        <v>0</v>
      </c>
      <c r="R658" s="67">
        <f t="shared" si="386"/>
        <v>0</v>
      </c>
    </row>
    <row r="659" spans="1:18" ht="47.25">
      <c r="A659" s="30" t="s">
        <v>484</v>
      </c>
      <c r="B659" s="31">
        <v>905</v>
      </c>
      <c r="C659" s="32">
        <v>4</v>
      </c>
      <c r="D659" s="32">
        <v>5</v>
      </c>
      <c r="E659" s="23" t="s">
        <v>574</v>
      </c>
      <c r="F659" s="29" t="s">
        <v>485</v>
      </c>
      <c r="G659" s="24">
        <v>4000000</v>
      </c>
      <c r="H659" s="24">
        <v>4000000</v>
      </c>
      <c r="I659" s="25">
        <v>4000000</v>
      </c>
      <c r="J659" s="26">
        <f t="shared" si="364"/>
        <v>100</v>
      </c>
      <c r="K659" s="28">
        <f t="shared" si="362"/>
        <v>4000</v>
      </c>
      <c r="L659" s="28">
        <v>4000</v>
      </c>
      <c r="M659" s="2">
        <f t="shared" si="373"/>
        <v>4000</v>
      </c>
      <c r="N659" s="2">
        <f t="shared" si="373"/>
        <v>4000</v>
      </c>
      <c r="O659" s="27">
        <f t="shared" si="366"/>
        <v>100</v>
      </c>
      <c r="P659" s="34">
        <v>4000</v>
      </c>
      <c r="Q659" s="34">
        <f t="shared" si="388"/>
        <v>0</v>
      </c>
      <c r="R659" s="67">
        <f t="shared" si="386"/>
        <v>0</v>
      </c>
    </row>
    <row r="660" spans="1:18" ht="110.25">
      <c r="A660" s="30" t="s">
        <v>575</v>
      </c>
      <c r="B660" s="31">
        <v>905</v>
      </c>
      <c r="C660" s="32">
        <v>4</v>
      </c>
      <c r="D660" s="32">
        <v>5</v>
      </c>
      <c r="E660" s="23" t="s">
        <v>576</v>
      </c>
      <c r="F660" s="29" t="s">
        <v>94</v>
      </c>
      <c r="G660" s="24">
        <v>15000000</v>
      </c>
      <c r="H660" s="24">
        <v>11500000</v>
      </c>
      <c r="I660" s="25">
        <v>11401709.67</v>
      </c>
      <c r="J660" s="26">
        <f t="shared" si="364"/>
        <v>99.1</v>
      </c>
      <c r="K660" s="2">
        <f t="shared" ref="K660:M660" si="391">K661</f>
        <v>15000</v>
      </c>
      <c r="L660" s="2">
        <f t="shared" si="391"/>
        <v>11500</v>
      </c>
      <c r="M660" s="2">
        <f t="shared" si="391"/>
        <v>11500</v>
      </c>
      <c r="N660" s="2">
        <f>N661</f>
        <v>11401.7</v>
      </c>
      <c r="O660" s="27">
        <f t="shared" si="366"/>
        <v>99.1</v>
      </c>
      <c r="P660" s="34">
        <v>11401.7</v>
      </c>
      <c r="Q660" s="34">
        <f t="shared" si="388"/>
        <v>0</v>
      </c>
      <c r="R660" s="67">
        <f t="shared" si="386"/>
        <v>0</v>
      </c>
    </row>
    <row r="661" spans="1:18" ht="47.25">
      <c r="A661" s="30" t="s">
        <v>484</v>
      </c>
      <c r="B661" s="31">
        <v>905</v>
      </c>
      <c r="C661" s="32">
        <v>4</v>
      </c>
      <c r="D661" s="32">
        <v>5</v>
      </c>
      <c r="E661" s="23" t="s">
        <v>576</v>
      </c>
      <c r="F661" s="29" t="s">
        <v>485</v>
      </c>
      <c r="G661" s="24">
        <v>15000000</v>
      </c>
      <c r="H661" s="24">
        <v>11500000</v>
      </c>
      <c r="I661" s="25">
        <v>11401709.67</v>
      </c>
      <c r="J661" s="26">
        <f t="shared" si="364"/>
        <v>99.1</v>
      </c>
      <c r="K661" s="28">
        <f t="shared" si="362"/>
        <v>15000</v>
      </c>
      <c r="L661" s="28">
        <v>11500</v>
      </c>
      <c r="M661" s="2">
        <f t="shared" si="373"/>
        <v>11500</v>
      </c>
      <c r="N661" s="2">
        <f t="shared" si="373"/>
        <v>11401.7</v>
      </c>
      <c r="O661" s="27">
        <f t="shared" si="366"/>
        <v>99.1</v>
      </c>
      <c r="P661" s="34">
        <v>11401.7</v>
      </c>
      <c r="Q661" s="34">
        <f t="shared" si="388"/>
        <v>0</v>
      </c>
      <c r="R661" s="67">
        <f t="shared" si="386"/>
        <v>0</v>
      </c>
    </row>
    <row r="662" spans="1:18" ht="110.25">
      <c r="A662" s="30" t="s">
        <v>577</v>
      </c>
      <c r="B662" s="31">
        <v>905</v>
      </c>
      <c r="C662" s="32">
        <v>4</v>
      </c>
      <c r="D662" s="32">
        <v>5</v>
      </c>
      <c r="E662" s="23" t="s">
        <v>578</v>
      </c>
      <c r="F662" s="29" t="s">
        <v>94</v>
      </c>
      <c r="G662" s="24">
        <v>800000</v>
      </c>
      <c r="H662" s="24">
        <v>800000</v>
      </c>
      <c r="I662" s="25">
        <v>800000</v>
      </c>
      <c r="J662" s="26">
        <f t="shared" si="364"/>
        <v>100</v>
      </c>
      <c r="K662" s="2">
        <f t="shared" ref="K662:M662" si="392">K663</f>
        <v>800</v>
      </c>
      <c r="L662" s="2">
        <f t="shared" si="392"/>
        <v>800</v>
      </c>
      <c r="M662" s="2">
        <f t="shared" si="392"/>
        <v>800</v>
      </c>
      <c r="N662" s="2">
        <f>N663</f>
        <v>800</v>
      </c>
      <c r="O662" s="27">
        <f t="shared" si="366"/>
        <v>100</v>
      </c>
      <c r="P662" s="34">
        <v>800</v>
      </c>
      <c r="Q662" s="34">
        <f t="shared" si="388"/>
        <v>0</v>
      </c>
      <c r="R662" s="67">
        <f t="shared" si="386"/>
        <v>0</v>
      </c>
    </row>
    <row r="663" spans="1:18" ht="47.25">
      <c r="A663" s="30" t="s">
        <v>484</v>
      </c>
      <c r="B663" s="31">
        <v>905</v>
      </c>
      <c r="C663" s="32">
        <v>4</v>
      </c>
      <c r="D663" s="32">
        <v>5</v>
      </c>
      <c r="E663" s="23" t="s">
        <v>578</v>
      </c>
      <c r="F663" s="29" t="s">
        <v>485</v>
      </c>
      <c r="G663" s="24">
        <v>800000</v>
      </c>
      <c r="H663" s="24">
        <v>800000</v>
      </c>
      <c r="I663" s="25">
        <v>800000</v>
      </c>
      <c r="J663" s="26">
        <f t="shared" si="364"/>
        <v>100</v>
      </c>
      <c r="K663" s="28">
        <f t="shared" si="362"/>
        <v>800</v>
      </c>
      <c r="L663" s="28">
        <v>800</v>
      </c>
      <c r="M663" s="2">
        <f t="shared" si="373"/>
        <v>800</v>
      </c>
      <c r="N663" s="2">
        <f t="shared" si="373"/>
        <v>800</v>
      </c>
      <c r="O663" s="27">
        <f t="shared" si="366"/>
        <v>100</v>
      </c>
      <c r="P663" s="34">
        <v>800</v>
      </c>
      <c r="Q663" s="34">
        <f t="shared" si="388"/>
        <v>0</v>
      </c>
      <c r="R663" s="67">
        <f t="shared" si="386"/>
        <v>0</v>
      </c>
    </row>
    <row r="664" spans="1:18" ht="78.75">
      <c r="A664" s="30" t="s">
        <v>579</v>
      </c>
      <c r="B664" s="31">
        <v>905</v>
      </c>
      <c r="C664" s="32">
        <v>4</v>
      </c>
      <c r="D664" s="32">
        <v>5</v>
      </c>
      <c r="E664" s="23" t="s">
        <v>580</v>
      </c>
      <c r="F664" s="29" t="s">
        <v>94</v>
      </c>
      <c r="G664" s="24">
        <v>0</v>
      </c>
      <c r="H664" s="24">
        <v>35999000</v>
      </c>
      <c r="I664" s="25">
        <v>35999000</v>
      </c>
      <c r="J664" s="26">
        <f t="shared" si="364"/>
        <v>100</v>
      </c>
      <c r="K664" s="2">
        <f t="shared" ref="K664:M664" si="393">K665</f>
        <v>0</v>
      </c>
      <c r="L664" s="2">
        <f t="shared" si="393"/>
        <v>35999</v>
      </c>
      <c r="M664" s="2">
        <f t="shared" si="393"/>
        <v>35999</v>
      </c>
      <c r="N664" s="2">
        <f>N665</f>
        <v>35999</v>
      </c>
      <c r="O664" s="27">
        <f t="shared" si="366"/>
        <v>100</v>
      </c>
      <c r="P664" s="34">
        <v>35999</v>
      </c>
      <c r="Q664" s="34">
        <f t="shared" si="388"/>
        <v>0</v>
      </c>
      <c r="R664" s="67">
        <f t="shared" si="386"/>
        <v>0</v>
      </c>
    </row>
    <row r="665" spans="1:18" ht="47.25">
      <c r="A665" s="30" t="s">
        <v>484</v>
      </c>
      <c r="B665" s="31">
        <v>905</v>
      </c>
      <c r="C665" s="32">
        <v>4</v>
      </c>
      <c r="D665" s="32">
        <v>5</v>
      </c>
      <c r="E665" s="23" t="s">
        <v>580</v>
      </c>
      <c r="F665" s="29" t="s">
        <v>485</v>
      </c>
      <c r="G665" s="24">
        <v>0</v>
      </c>
      <c r="H665" s="24">
        <v>35999000</v>
      </c>
      <c r="I665" s="25">
        <v>35999000</v>
      </c>
      <c r="J665" s="26">
        <f t="shared" si="364"/>
        <v>100</v>
      </c>
      <c r="K665" s="28">
        <f t="shared" si="362"/>
        <v>0</v>
      </c>
      <c r="L665" s="28">
        <v>35999</v>
      </c>
      <c r="M665" s="2">
        <f t="shared" si="373"/>
        <v>35999</v>
      </c>
      <c r="N665" s="2">
        <f t="shared" si="373"/>
        <v>35999</v>
      </c>
      <c r="O665" s="27">
        <f t="shared" si="366"/>
        <v>100</v>
      </c>
      <c r="P665" s="34">
        <v>35999</v>
      </c>
      <c r="Q665" s="34">
        <f t="shared" si="388"/>
        <v>0</v>
      </c>
      <c r="R665" s="67">
        <f t="shared" si="386"/>
        <v>0</v>
      </c>
    </row>
    <row r="666" spans="1:18" ht="78.75">
      <c r="A666" s="30" t="s">
        <v>581</v>
      </c>
      <c r="B666" s="31">
        <v>905</v>
      </c>
      <c r="C666" s="32">
        <v>4</v>
      </c>
      <c r="D666" s="32">
        <v>5</v>
      </c>
      <c r="E666" s="23" t="s">
        <v>582</v>
      </c>
      <c r="F666" s="29" t="s">
        <v>94</v>
      </c>
      <c r="G666" s="24">
        <v>0</v>
      </c>
      <c r="H666" s="24">
        <v>7111000</v>
      </c>
      <c r="I666" s="25">
        <v>7111000</v>
      </c>
      <c r="J666" s="26">
        <f t="shared" si="364"/>
        <v>100</v>
      </c>
      <c r="K666" s="2">
        <f t="shared" ref="K666:M666" si="394">K667</f>
        <v>0</v>
      </c>
      <c r="L666" s="2">
        <f t="shared" si="394"/>
        <v>7111</v>
      </c>
      <c r="M666" s="2">
        <f t="shared" si="394"/>
        <v>7111</v>
      </c>
      <c r="N666" s="2">
        <f>N667</f>
        <v>7111</v>
      </c>
      <c r="O666" s="27">
        <f t="shared" si="366"/>
        <v>100</v>
      </c>
      <c r="P666" s="34">
        <v>7111</v>
      </c>
      <c r="Q666" s="34">
        <f t="shared" si="388"/>
        <v>0</v>
      </c>
      <c r="R666" s="67">
        <f t="shared" si="386"/>
        <v>0</v>
      </c>
    </row>
    <row r="667" spans="1:18" ht="47.25">
      <c r="A667" s="30" t="s">
        <v>484</v>
      </c>
      <c r="B667" s="31">
        <v>905</v>
      </c>
      <c r="C667" s="32">
        <v>4</v>
      </c>
      <c r="D667" s="32">
        <v>5</v>
      </c>
      <c r="E667" s="23" t="s">
        <v>582</v>
      </c>
      <c r="F667" s="29" t="s">
        <v>485</v>
      </c>
      <c r="G667" s="24">
        <v>0</v>
      </c>
      <c r="H667" s="24">
        <v>7111000</v>
      </c>
      <c r="I667" s="25">
        <v>7111000</v>
      </c>
      <c r="J667" s="26">
        <f t="shared" si="364"/>
        <v>100</v>
      </c>
      <c r="K667" s="28">
        <f t="shared" si="362"/>
        <v>0</v>
      </c>
      <c r="L667" s="28">
        <v>7111</v>
      </c>
      <c r="M667" s="2">
        <f t="shared" si="373"/>
        <v>7111</v>
      </c>
      <c r="N667" s="2">
        <f t="shared" si="373"/>
        <v>7111</v>
      </c>
      <c r="O667" s="27">
        <f t="shared" si="366"/>
        <v>100</v>
      </c>
      <c r="P667" s="34">
        <v>7111</v>
      </c>
      <c r="Q667" s="34">
        <f t="shared" si="388"/>
        <v>0</v>
      </c>
      <c r="R667" s="67">
        <f t="shared" si="386"/>
        <v>0</v>
      </c>
    </row>
    <row r="668" spans="1:18" ht="110.25">
      <c r="A668" s="30" t="s">
        <v>583</v>
      </c>
      <c r="B668" s="31">
        <v>905</v>
      </c>
      <c r="C668" s="32">
        <v>4</v>
      </c>
      <c r="D668" s="32">
        <v>5</v>
      </c>
      <c r="E668" s="23" t="s">
        <v>584</v>
      </c>
      <c r="F668" s="29" t="s">
        <v>94</v>
      </c>
      <c r="G668" s="24">
        <v>0</v>
      </c>
      <c r="H668" s="24">
        <v>96511257.890000001</v>
      </c>
      <c r="I668" s="25">
        <v>96511257.890000001</v>
      </c>
      <c r="J668" s="26">
        <f t="shared" si="364"/>
        <v>100</v>
      </c>
      <c r="K668" s="2">
        <f t="shared" ref="K668:M668" si="395">K669</f>
        <v>0</v>
      </c>
      <c r="L668" s="2">
        <f t="shared" si="395"/>
        <v>96511.2</v>
      </c>
      <c r="M668" s="2">
        <f t="shared" si="395"/>
        <v>96511.2</v>
      </c>
      <c r="N668" s="2">
        <f>N669</f>
        <v>96511.2</v>
      </c>
      <c r="O668" s="27">
        <f t="shared" si="366"/>
        <v>100</v>
      </c>
      <c r="P668" s="34">
        <v>96511.3</v>
      </c>
      <c r="Q668" s="34">
        <f t="shared" si="388"/>
        <v>-0.1</v>
      </c>
      <c r="R668" s="67">
        <f t="shared" si="386"/>
        <v>0</v>
      </c>
    </row>
    <row r="669" spans="1:18" ht="47.25">
      <c r="A669" s="30" t="s">
        <v>484</v>
      </c>
      <c r="B669" s="31">
        <v>905</v>
      </c>
      <c r="C669" s="32">
        <v>4</v>
      </c>
      <c r="D669" s="32">
        <v>5</v>
      </c>
      <c r="E669" s="23" t="s">
        <v>584</v>
      </c>
      <c r="F669" s="29" t="s">
        <v>485</v>
      </c>
      <c r="G669" s="24">
        <v>0</v>
      </c>
      <c r="H669" s="24">
        <v>96511257.890000001</v>
      </c>
      <c r="I669" s="25">
        <v>96511257.890000001</v>
      </c>
      <c r="J669" s="26">
        <f t="shared" si="364"/>
        <v>100</v>
      </c>
      <c r="K669" s="28">
        <f t="shared" si="362"/>
        <v>0</v>
      </c>
      <c r="L669" s="28">
        <v>96511.2</v>
      </c>
      <c r="M669" s="2">
        <f>H669/1000-0.1</f>
        <v>96511.2</v>
      </c>
      <c r="N669" s="2">
        <f>I669/1000-0.1</f>
        <v>96511.2</v>
      </c>
      <c r="O669" s="27">
        <f t="shared" si="366"/>
        <v>100</v>
      </c>
      <c r="P669" s="34">
        <v>96511.3</v>
      </c>
      <c r="Q669" s="34">
        <f t="shared" si="388"/>
        <v>-0.1</v>
      </c>
      <c r="R669" s="67">
        <f t="shared" si="386"/>
        <v>0</v>
      </c>
    </row>
    <row r="670" spans="1:18" ht="126">
      <c r="A670" s="30" t="s">
        <v>585</v>
      </c>
      <c r="B670" s="31">
        <v>905</v>
      </c>
      <c r="C670" s="32">
        <v>4</v>
      </c>
      <c r="D670" s="32">
        <v>5</v>
      </c>
      <c r="E670" s="23" t="s">
        <v>586</v>
      </c>
      <c r="F670" s="29" t="s">
        <v>94</v>
      </c>
      <c r="G670" s="24">
        <v>0</v>
      </c>
      <c r="H670" s="24">
        <v>1422200</v>
      </c>
      <c r="I670" s="25">
        <v>1422200</v>
      </c>
      <c r="J670" s="26">
        <f t="shared" si="364"/>
        <v>100</v>
      </c>
      <c r="K670" s="2">
        <f t="shared" ref="K670:M670" si="396">K671</f>
        <v>0</v>
      </c>
      <c r="L670" s="2">
        <f t="shared" si="396"/>
        <v>1422.2</v>
      </c>
      <c r="M670" s="2">
        <f t="shared" si="396"/>
        <v>1422.2</v>
      </c>
      <c r="N670" s="2">
        <f>N671</f>
        <v>1422.2</v>
      </c>
      <c r="O670" s="27">
        <f t="shared" si="366"/>
        <v>100</v>
      </c>
      <c r="P670" s="34">
        <v>1422.2</v>
      </c>
      <c r="Q670" s="34">
        <f t="shared" si="388"/>
        <v>0</v>
      </c>
      <c r="R670" s="67">
        <f t="shared" si="386"/>
        <v>0</v>
      </c>
    </row>
    <row r="671" spans="1:18" ht="47.25">
      <c r="A671" s="30" t="s">
        <v>484</v>
      </c>
      <c r="B671" s="31">
        <v>905</v>
      </c>
      <c r="C671" s="32">
        <v>4</v>
      </c>
      <c r="D671" s="32">
        <v>5</v>
      </c>
      <c r="E671" s="23" t="s">
        <v>586</v>
      </c>
      <c r="F671" s="29" t="s">
        <v>485</v>
      </c>
      <c r="G671" s="24">
        <v>0</v>
      </c>
      <c r="H671" s="24">
        <v>1422200</v>
      </c>
      <c r="I671" s="25">
        <v>1422200</v>
      </c>
      <c r="J671" s="26">
        <f t="shared" si="364"/>
        <v>100</v>
      </c>
      <c r="K671" s="28">
        <f t="shared" si="362"/>
        <v>0</v>
      </c>
      <c r="L671" s="28">
        <v>1422.2</v>
      </c>
      <c r="M671" s="2">
        <f t="shared" si="373"/>
        <v>1422.2</v>
      </c>
      <c r="N671" s="2">
        <f t="shared" si="373"/>
        <v>1422.2</v>
      </c>
      <c r="O671" s="27">
        <f t="shared" si="366"/>
        <v>100</v>
      </c>
      <c r="P671" s="34">
        <v>1422.2</v>
      </c>
      <c r="Q671" s="34">
        <f t="shared" si="388"/>
        <v>0</v>
      </c>
      <c r="R671" s="67">
        <f t="shared" si="386"/>
        <v>0</v>
      </c>
    </row>
    <row r="672" spans="1:18" ht="78.75">
      <c r="A672" s="30" t="s">
        <v>587</v>
      </c>
      <c r="B672" s="31">
        <v>905</v>
      </c>
      <c r="C672" s="32">
        <v>4</v>
      </c>
      <c r="D672" s="32">
        <v>5</v>
      </c>
      <c r="E672" s="23" t="s">
        <v>588</v>
      </c>
      <c r="F672" s="29" t="s">
        <v>94</v>
      </c>
      <c r="G672" s="24">
        <v>27200000</v>
      </c>
      <c r="H672" s="24">
        <v>27235941.199999999</v>
      </c>
      <c r="I672" s="25">
        <v>27235941.199999999</v>
      </c>
      <c r="J672" s="26">
        <f t="shared" si="364"/>
        <v>100</v>
      </c>
      <c r="K672" s="2">
        <f t="shared" ref="K672:M672" si="397">K673</f>
        <v>27200</v>
      </c>
      <c r="L672" s="2">
        <f t="shared" si="397"/>
        <v>27235.9</v>
      </c>
      <c r="M672" s="2">
        <f t="shared" si="397"/>
        <v>27235.9</v>
      </c>
      <c r="N672" s="2">
        <f>N673</f>
        <v>27235.9</v>
      </c>
      <c r="O672" s="27">
        <f t="shared" si="366"/>
        <v>100</v>
      </c>
      <c r="P672" s="34">
        <v>27235.9</v>
      </c>
      <c r="Q672" s="34">
        <f t="shared" si="388"/>
        <v>0</v>
      </c>
      <c r="R672" s="67">
        <f t="shared" si="386"/>
        <v>0</v>
      </c>
    </row>
    <row r="673" spans="1:18" ht="47.25">
      <c r="A673" s="30" t="s">
        <v>484</v>
      </c>
      <c r="B673" s="31">
        <v>905</v>
      </c>
      <c r="C673" s="32">
        <v>4</v>
      </c>
      <c r="D673" s="32">
        <v>5</v>
      </c>
      <c r="E673" s="23" t="s">
        <v>588</v>
      </c>
      <c r="F673" s="29" t="s">
        <v>485</v>
      </c>
      <c r="G673" s="24">
        <v>27200000</v>
      </c>
      <c r="H673" s="24">
        <v>27235941.199999999</v>
      </c>
      <c r="I673" s="25">
        <v>27235941.199999999</v>
      </c>
      <c r="J673" s="26">
        <f t="shared" si="364"/>
        <v>100</v>
      </c>
      <c r="K673" s="28">
        <f t="shared" si="362"/>
        <v>27200</v>
      </c>
      <c r="L673" s="28">
        <v>27235.9</v>
      </c>
      <c r="M673" s="2">
        <f t="shared" si="373"/>
        <v>27235.9</v>
      </c>
      <c r="N673" s="2">
        <f t="shared" si="373"/>
        <v>27235.9</v>
      </c>
      <c r="O673" s="27">
        <f t="shared" si="366"/>
        <v>100</v>
      </c>
      <c r="P673" s="34">
        <v>27235.9</v>
      </c>
      <c r="Q673" s="34">
        <f t="shared" si="388"/>
        <v>0</v>
      </c>
      <c r="R673" s="67">
        <f t="shared" si="386"/>
        <v>0</v>
      </c>
    </row>
    <row r="674" spans="1:18" ht="94.5">
      <c r="A674" s="30" t="s">
        <v>589</v>
      </c>
      <c r="B674" s="31">
        <v>905</v>
      </c>
      <c r="C674" s="32">
        <v>4</v>
      </c>
      <c r="D674" s="32">
        <v>5</v>
      </c>
      <c r="E674" s="23" t="s">
        <v>590</v>
      </c>
      <c r="F674" s="29" t="s">
        <v>94</v>
      </c>
      <c r="G674" s="24">
        <v>1000000</v>
      </c>
      <c r="H674" s="24">
        <v>1100000</v>
      </c>
      <c r="I674" s="25">
        <v>1100000</v>
      </c>
      <c r="J674" s="26">
        <f t="shared" si="364"/>
        <v>100</v>
      </c>
      <c r="K674" s="2">
        <f t="shared" ref="K674:M674" si="398">K675</f>
        <v>1000</v>
      </c>
      <c r="L674" s="2">
        <f t="shared" si="398"/>
        <v>1100</v>
      </c>
      <c r="M674" s="2">
        <f t="shared" si="398"/>
        <v>1100</v>
      </c>
      <c r="N674" s="2">
        <f>N675</f>
        <v>1100</v>
      </c>
      <c r="O674" s="27">
        <f t="shared" si="366"/>
        <v>100</v>
      </c>
      <c r="P674" s="34">
        <v>1100</v>
      </c>
      <c r="Q674" s="34">
        <f t="shared" si="388"/>
        <v>0</v>
      </c>
      <c r="R674" s="67">
        <f t="shared" si="386"/>
        <v>0</v>
      </c>
    </row>
    <row r="675" spans="1:18" ht="31.5">
      <c r="A675" s="30" t="s">
        <v>191</v>
      </c>
      <c r="B675" s="31">
        <v>905</v>
      </c>
      <c r="C675" s="32">
        <v>4</v>
      </c>
      <c r="D675" s="32">
        <v>5</v>
      </c>
      <c r="E675" s="23" t="s">
        <v>590</v>
      </c>
      <c r="F675" s="29" t="s">
        <v>192</v>
      </c>
      <c r="G675" s="24">
        <v>1000000</v>
      </c>
      <c r="H675" s="24">
        <v>1100000</v>
      </c>
      <c r="I675" s="25">
        <v>1100000</v>
      </c>
      <c r="J675" s="26">
        <f t="shared" si="364"/>
        <v>100</v>
      </c>
      <c r="K675" s="28">
        <f t="shared" si="362"/>
        <v>1000</v>
      </c>
      <c r="L675" s="28">
        <v>1100</v>
      </c>
      <c r="M675" s="2">
        <f t="shared" si="373"/>
        <v>1100</v>
      </c>
      <c r="N675" s="2">
        <f t="shared" si="373"/>
        <v>1100</v>
      </c>
      <c r="O675" s="27">
        <f t="shared" si="366"/>
        <v>100</v>
      </c>
      <c r="P675" s="34">
        <v>1100</v>
      </c>
      <c r="Q675" s="34">
        <f t="shared" si="388"/>
        <v>0</v>
      </c>
      <c r="R675" s="67">
        <f t="shared" si="386"/>
        <v>0</v>
      </c>
    </row>
    <row r="676" spans="1:18" ht="94.5">
      <c r="A676" s="30" t="s">
        <v>591</v>
      </c>
      <c r="B676" s="31">
        <v>905</v>
      </c>
      <c r="C676" s="32">
        <v>4</v>
      </c>
      <c r="D676" s="32">
        <v>5</v>
      </c>
      <c r="E676" s="23" t="s">
        <v>592</v>
      </c>
      <c r="F676" s="29" t="s">
        <v>94</v>
      </c>
      <c r="G676" s="24">
        <v>1000000</v>
      </c>
      <c r="H676" s="24">
        <v>1103220</v>
      </c>
      <c r="I676" s="25">
        <v>1093200</v>
      </c>
      <c r="J676" s="26">
        <f t="shared" si="364"/>
        <v>99.1</v>
      </c>
      <c r="K676" s="2">
        <f t="shared" ref="K676:M676" si="399">K677</f>
        <v>1000</v>
      </c>
      <c r="L676" s="2">
        <f t="shared" si="399"/>
        <v>1103.2</v>
      </c>
      <c r="M676" s="2">
        <f t="shared" si="399"/>
        <v>1103.2</v>
      </c>
      <c r="N676" s="2">
        <f>N677</f>
        <v>1093.2</v>
      </c>
      <c r="O676" s="27">
        <f t="shared" si="366"/>
        <v>99.1</v>
      </c>
      <c r="P676" s="34">
        <v>1093.2</v>
      </c>
      <c r="Q676" s="34">
        <f t="shared" si="388"/>
        <v>0</v>
      </c>
      <c r="R676" s="67">
        <f t="shared" si="386"/>
        <v>0</v>
      </c>
    </row>
    <row r="677" spans="1:18">
      <c r="A677" s="30" t="s">
        <v>345</v>
      </c>
      <c r="B677" s="31">
        <v>905</v>
      </c>
      <c r="C677" s="32">
        <v>4</v>
      </c>
      <c r="D677" s="32">
        <v>5</v>
      </c>
      <c r="E677" s="23" t="s">
        <v>592</v>
      </c>
      <c r="F677" s="29" t="s">
        <v>346</v>
      </c>
      <c r="G677" s="24">
        <v>1000000</v>
      </c>
      <c r="H677" s="24">
        <v>1103220</v>
      </c>
      <c r="I677" s="25">
        <v>1093200</v>
      </c>
      <c r="J677" s="26">
        <f t="shared" si="364"/>
        <v>99.1</v>
      </c>
      <c r="K677" s="28">
        <f t="shared" ref="K677:L745" si="400">G677/1000</f>
        <v>1000</v>
      </c>
      <c r="L677" s="28">
        <v>1103.2</v>
      </c>
      <c r="M677" s="2">
        <f t="shared" si="373"/>
        <v>1103.2</v>
      </c>
      <c r="N677" s="2">
        <f t="shared" si="373"/>
        <v>1093.2</v>
      </c>
      <c r="O677" s="27">
        <f t="shared" si="366"/>
        <v>99.1</v>
      </c>
      <c r="P677" s="34">
        <v>1093.2</v>
      </c>
      <c r="Q677" s="34">
        <f t="shared" si="388"/>
        <v>0</v>
      </c>
      <c r="R677" s="67">
        <f t="shared" si="386"/>
        <v>0</v>
      </c>
    </row>
    <row r="678" spans="1:18" ht="141.75">
      <c r="A678" s="30" t="s">
        <v>593</v>
      </c>
      <c r="B678" s="31">
        <v>905</v>
      </c>
      <c r="C678" s="32">
        <v>4</v>
      </c>
      <c r="D678" s="32">
        <v>5</v>
      </c>
      <c r="E678" s="23" t="s">
        <v>594</v>
      </c>
      <c r="F678" s="29" t="s">
        <v>94</v>
      </c>
      <c r="G678" s="24">
        <v>5800000</v>
      </c>
      <c r="H678" s="24">
        <v>5700000</v>
      </c>
      <c r="I678" s="25">
        <v>5686188.75</v>
      </c>
      <c r="J678" s="26">
        <f t="shared" si="364"/>
        <v>99.8</v>
      </c>
      <c r="K678" s="2">
        <f t="shared" ref="K678:M678" si="401">SUM(K679:K680)</f>
        <v>5800</v>
      </c>
      <c r="L678" s="2">
        <f t="shared" ref="L678" si="402">SUM(L679:L680)</f>
        <v>5700</v>
      </c>
      <c r="M678" s="2">
        <f t="shared" si="401"/>
        <v>5700</v>
      </c>
      <c r="N678" s="2">
        <f>SUM(N679:N680)</f>
        <v>5686.2</v>
      </c>
      <c r="O678" s="27">
        <f t="shared" si="366"/>
        <v>99.8</v>
      </c>
      <c r="P678" s="34">
        <v>5686.2</v>
      </c>
      <c r="Q678" s="34">
        <f t="shared" si="388"/>
        <v>0</v>
      </c>
      <c r="R678" s="67">
        <f t="shared" si="386"/>
        <v>0</v>
      </c>
    </row>
    <row r="679" spans="1:18" ht="31.5">
      <c r="A679" s="30" t="s">
        <v>189</v>
      </c>
      <c r="B679" s="31">
        <v>905</v>
      </c>
      <c r="C679" s="32">
        <v>4</v>
      </c>
      <c r="D679" s="32">
        <v>5</v>
      </c>
      <c r="E679" s="23" t="s">
        <v>594</v>
      </c>
      <c r="F679" s="29" t="s">
        <v>190</v>
      </c>
      <c r="G679" s="24">
        <v>400000</v>
      </c>
      <c r="H679" s="24">
        <v>300000</v>
      </c>
      <c r="I679" s="25">
        <v>286188.75</v>
      </c>
      <c r="J679" s="26">
        <f t="shared" si="364"/>
        <v>95.4</v>
      </c>
      <c r="K679" s="28">
        <f t="shared" si="400"/>
        <v>400</v>
      </c>
      <c r="L679" s="28">
        <v>300</v>
      </c>
      <c r="M679" s="2">
        <f t="shared" si="373"/>
        <v>300</v>
      </c>
      <c r="N679" s="2">
        <f t="shared" si="373"/>
        <v>286.2</v>
      </c>
      <c r="O679" s="27">
        <f t="shared" si="366"/>
        <v>95.4</v>
      </c>
      <c r="P679" s="34">
        <v>286.2</v>
      </c>
      <c r="Q679" s="34">
        <f t="shared" si="388"/>
        <v>0</v>
      </c>
      <c r="R679" s="67">
        <f t="shared" si="386"/>
        <v>0</v>
      </c>
    </row>
    <row r="680" spans="1:18" ht="31.5">
      <c r="A680" s="30" t="s">
        <v>114</v>
      </c>
      <c r="B680" s="31">
        <v>905</v>
      </c>
      <c r="C680" s="32">
        <v>4</v>
      </c>
      <c r="D680" s="32">
        <v>5</v>
      </c>
      <c r="E680" s="23" t="s">
        <v>594</v>
      </c>
      <c r="F680" s="29" t="s">
        <v>115</v>
      </c>
      <c r="G680" s="24">
        <v>5400000</v>
      </c>
      <c r="H680" s="24">
        <v>5400000</v>
      </c>
      <c r="I680" s="25">
        <v>5400000</v>
      </c>
      <c r="J680" s="26">
        <f t="shared" ref="J680:J750" si="403">I680*100/H680</f>
        <v>100</v>
      </c>
      <c r="K680" s="28">
        <f t="shared" si="400"/>
        <v>5400</v>
      </c>
      <c r="L680" s="28">
        <v>5400</v>
      </c>
      <c r="M680" s="2">
        <f t="shared" si="373"/>
        <v>5400</v>
      </c>
      <c r="N680" s="2">
        <f t="shared" si="373"/>
        <v>5400</v>
      </c>
      <c r="O680" s="27">
        <f t="shared" ref="O680:O750" si="404">N680*100/M680</f>
        <v>100</v>
      </c>
      <c r="P680" s="34">
        <v>5400</v>
      </c>
      <c r="Q680" s="34">
        <f t="shared" si="388"/>
        <v>0</v>
      </c>
      <c r="R680" s="67">
        <f t="shared" si="386"/>
        <v>0</v>
      </c>
    </row>
    <row r="681" spans="1:18" ht="126">
      <c r="A681" s="30" t="s">
        <v>595</v>
      </c>
      <c r="B681" s="31">
        <v>905</v>
      </c>
      <c r="C681" s="32">
        <v>4</v>
      </c>
      <c r="D681" s="32">
        <v>5</v>
      </c>
      <c r="E681" s="23" t="s">
        <v>596</v>
      </c>
      <c r="F681" s="29" t="s">
        <v>94</v>
      </c>
      <c r="G681" s="24">
        <v>1000000</v>
      </c>
      <c r="H681" s="24">
        <v>810524.4</v>
      </c>
      <c r="I681" s="25">
        <v>810524.4</v>
      </c>
      <c r="J681" s="26">
        <f t="shared" si="403"/>
        <v>100</v>
      </c>
      <c r="K681" s="2">
        <f t="shared" ref="K681:M681" si="405">K682</f>
        <v>1000</v>
      </c>
      <c r="L681" s="2">
        <f t="shared" si="405"/>
        <v>810.5</v>
      </c>
      <c r="M681" s="2">
        <f t="shared" si="405"/>
        <v>810.5</v>
      </c>
      <c r="N681" s="2">
        <f>N682</f>
        <v>810.5</v>
      </c>
      <c r="O681" s="27">
        <f t="shared" si="404"/>
        <v>100</v>
      </c>
      <c r="P681" s="34">
        <v>810.5</v>
      </c>
      <c r="Q681" s="34">
        <f t="shared" si="388"/>
        <v>0</v>
      </c>
      <c r="R681" s="67">
        <f t="shared" si="386"/>
        <v>0</v>
      </c>
    </row>
    <row r="682" spans="1:18" ht="31.5">
      <c r="A682" s="30" t="s">
        <v>114</v>
      </c>
      <c r="B682" s="31">
        <v>905</v>
      </c>
      <c r="C682" s="32">
        <v>4</v>
      </c>
      <c r="D682" s="32">
        <v>5</v>
      </c>
      <c r="E682" s="23" t="s">
        <v>596</v>
      </c>
      <c r="F682" s="29" t="s">
        <v>115</v>
      </c>
      <c r="G682" s="24">
        <v>1000000</v>
      </c>
      <c r="H682" s="24">
        <v>810524.4</v>
      </c>
      <c r="I682" s="25">
        <v>810524.4</v>
      </c>
      <c r="J682" s="26">
        <f t="shared" si="403"/>
        <v>100</v>
      </c>
      <c r="K682" s="28">
        <f t="shared" si="400"/>
        <v>1000</v>
      </c>
      <c r="L682" s="28">
        <v>810.5</v>
      </c>
      <c r="M682" s="2">
        <f t="shared" si="373"/>
        <v>810.5</v>
      </c>
      <c r="N682" s="2">
        <f t="shared" si="373"/>
        <v>810.5</v>
      </c>
      <c r="O682" s="27">
        <f t="shared" si="404"/>
        <v>100</v>
      </c>
      <c r="P682" s="34">
        <v>810.5</v>
      </c>
      <c r="Q682" s="34">
        <f t="shared" si="388"/>
        <v>0</v>
      </c>
      <c r="R682" s="67">
        <f t="shared" si="386"/>
        <v>0</v>
      </c>
    </row>
    <row r="683" spans="1:18" ht="126">
      <c r="A683" s="30" t="s">
        <v>597</v>
      </c>
      <c r="B683" s="31">
        <v>905</v>
      </c>
      <c r="C683" s="32">
        <v>4</v>
      </c>
      <c r="D683" s="32">
        <v>5</v>
      </c>
      <c r="E683" s="23" t="s">
        <v>598</v>
      </c>
      <c r="F683" s="29" t="s">
        <v>94</v>
      </c>
      <c r="G683" s="24">
        <v>3000000</v>
      </c>
      <c r="H683" s="24">
        <v>3000000</v>
      </c>
      <c r="I683" s="25">
        <v>3000000</v>
      </c>
      <c r="J683" s="26">
        <f t="shared" si="403"/>
        <v>100</v>
      </c>
      <c r="K683" s="2">
        <f t="shared" ref="K683:M683" si="406">K684</f>
        <v>3000</v>
      </c>
      <c r="L683" s="2">
        <f t="shared" si="406"/>
        <v>3000</v>
      </c>
      <c r="M683" s="2">
        <f t="shared" si="406"/>
        <v>3000</v>
      </c>
      <c r="N683" s="2">
        <f>N684</f>
        <v>3000</v>
      </c>
      <c r="O683" s="27">
        <f t="shared" si="404"/>
        <v>100</v>
      </c>
      <c r="P683" s="34">
        <v>3000</v>
      </c>
      <c r="Q683" s="34">
        <f t="shared" si="388"/>
        <v>0</v>
      </c>
      <c r="R683" s="67">
        <f t="shared" si="386"/>
        <v>0</v>
      </c>
    </row>
    <row r="684" spans="1:18" ht="31.5">
      <c r="A684" s="30" t="s">
        <v>114</v>
      </c>
      <c r="B684" s="31">
        <v>905</v>
      </c>
      <c r="C684" s="32">
        <v>4</v>
      </c>
      <c r="D684" s="32">
        <v>5</v>
      </c>
      <c r="E684" s="23" t="s">
        <v>598</v>
      </c>
      <c r="F684" s="29" t="s">
        <v>115</v>
      </c>
      <c r="G684" s="24">
        <v>3000000</v>
      </c>
      <c r="H684" s="24">
        <v>3000000</v>
      </c>
      <c r="I684" s="25">
        <v>3000000</v>
      </c>
      <c r="J684" s="26">
        <f t="shared" si="403"/>
        <v>100</v>
      </c>
      <c r="K684" s="28">
        <f t="shared" si="400"/>
        <v>3000</v>
      </c>
      <c r="L684" s="28">
        <v>3000</v>
      </c>
      <c r="M684" s="2">
        <f t="shared" si="373"/>
        <v>3000</v>
      </c>
      <c r="N684" s="2">
        <f t="shared" si="373"/>
        <v>3000</v>
      </c>
      <c r="O684" s="27">
        <f t="shared" si="404"/>
        <v>100</v>
      </c>
      <c r="P684" s="34">
        <v>3000</v>
      </c>
      <c r="Q684" s="34">
        <f t="shared" si="388"/>
        <v>0</v>
      </c>
      <c r="R684" s="67">
        <f t="shared" si="386"/>
        <v>0</v>
      </c>
    </row>
    <row r="685" spans="1:18" ht="31.5">
      <c r="A685" s="30" t="s">
        <v>359</v>
      </c>
      <c r="B685" s="31">
        <v>905</v>
      </c>
      <c r="C685" s="32">
        <v>4</v>
      </c>
      <c r="D685" s="32">
        <v>5</v>
      </c>
      <c r="E685" s="23" t="s">
        <v>599</v>
      </c>
      <c r="F685" s="29" t="s">
        <v>360</v>
      </c>
      <c r="G685" s="24">
        <v>5000000</v>
      </c>
      <c r="H685" s="24">
        <v>0</v>
      </c>
      <c r="I685" s="25">
        <v>0</v>
      </c>
      <c r="J685" s="26"/>
      <c r="K685" s="28">
        <f t="shared" si="400"/>
        <v>5000</v>
      </c>
      <c r="L685" s="28">
        <f t="shared" si="400"/>
        <v>0</v>
      </c>
      <c r="M685" s="2">
        <f t="shared" si="373"/>
        <v>0</v>
      </c>
      <c r="N685" s="2">
        <f t="shared" si="373"/>
        <v>0</v>
      </c>
      <c r="O685" s="27"/>
      <c r="P685" s="34">
        <v>0</v>
      </c>
      <c r="Q685" s="34">
        <f t="shared" si="388"/>
        <v>0</v>
      </c>
      <c r="R685" s="67">
        <f t="shared" si="386"/>
        <v>0</v>
      </c>
    </row>
    <row r="686" spans="1:18" ht="110.25">
      <c r="A686" s="30" t="s">
        <v>600</v>
      </c>
      <c r="B686" s="31">
        <v>905</v>
      </c>
      <c r="C686" s="32">
        <v>4</v>
      </c>
      <c r="D686" s="32">
        <v>5</v>
      </c>
      <c r="E686" s="23" t="s">
        <v>601</v>
      </c>
      <c r="F686" s="29" t="s">
        <v>94</v>
      </c>
      <c r="G686" s="24">
        <v>100000</v>
      </c>
      <c r="H686" s="24">
        <v>100000</v>
      </c>
      <c r="I686" s="25">
        <v>0</v>
      </c>
      <c r="J686" s="26">
        <f t="shared" si="403"/>
        <v>0</v>
      </c>
      <c r="K686" s="2">
        <f t="shared" ref="K686:M686" si="407">K687</f>
        <v>100</v>
      </c>
      <c r="L686" s="2">
        <f t="shared" si="407"/>
        <v>100</v>
      </c>
      <c r="M686" s="2">
        <f t="shared" si="407"/>
        <v>100</v>
      </c>
      <c r="N686" s="2">
        <f>N687</f>
        <v>0</v>
      </c>
      <c r="O686" s="27">
        <f t="shared" si="404"/>
        <v>0</v>
      </c>
      <c r="P686" s="34">
        <v>0</v>
      </c>
      <c r="Q686" s="34">
        <f t="shared" si="388"/>
        <v>0</v>
      </c>
      <c r="R686" s="67">
        <f t="shared" si="386"/>
        <v>0</v>
      </c>
    </row>
    <row r="687" spans="1:18" ht="31.5">
      <c r="A687" s="30" t="s">
        <v>114</v>
      </c>
      <c r="B687" s="31">
        <v>905</v>
      </c>
      <c r="C687" s="32">
        <v>4</v>
      </c>
      <c r="D687" s="32">
        <v>5</v>
      </c>
      <c r="E687" s="23" t="s">
        <v>601</v>
      </c>
      <c r="F687" s="29" t="s">
        <v>115</v>
      </c>
      <c r="G687" s="24">
        <v>100000</v>
      </c>
      <c r="H687" s="24">
        <v>100000</v>
      </c>
      <c r="I687" s="25">
        <v>0</v>
      </c>
      <c r="J687" s="26">
        <f t="shared" si="403"/>
        <v>0</v>
      </c>
      <c r="K687" s="28">
        <f t="shared" si="400"/>
        <v>100</v>
      </c>
      <c r="L687" s="28">
        <v>100</v>
      </c>
      <c r="M687" s="2">
        <f t="shared" si="373"/>
        <v>100</v>
      </c>
      <c r="N687" s="2">
        <f t="shared" si="373"/>
        <v>0</v>
      </c>
      <c r="O687" s="27">
        <f t="shared" si="404"/>
        <v>0</v>
      </c>
      <c r="P687" s="34">
        <v>0</v>
      </c>
      <c r="Q687" s="34">
        <f t="shared" si="388"/>
        <v>0</v>
      </c>
      <c r="R687" s="67">
        <f t="shared" si="386"/>
        <v>0</v>
      </c>
    </row>
    <row r="688" spans="1:18">
      <c r="A688" s="30" t="s">
        <v>602</v>
      </c>
      <c r="B688" s="31">
        <v>905</v>
      </c>
      <c r="C688" s="32">
        <v>5</v>
      </c>
      <c r="D688" s="32" t="s">
        <v>94</v>
      </c>
      <c r="E688" s="23" t="s">
        <v>94</v>
      </c>
      <c r="F688" s="29" t="s">
        <v>94</v>
      </c>
      <c r="G688" s="24">
        <v>32550000</v>
      </c>
      <c r="H688" s="24">
        <v>92250000</v>
      </c>
      <c r="I688" s="25">
        <v>92250000</v>
      </c>
      <c r="J688" s="26">
        <f t="shared" si="403"/>
        <v>100</v>
      </c>
      <c r="K688" s="2">
        <f t="shared" ref="K688:M688" si="408">K689</f>
        <v>32550</v>
      </c>
      <c r="L688" s="2">
        <f t="shared" si="408"/>
        <v>92250</v>
      </c>
      <c r="M688" s="2">
        <f t="shared" si="408"/>
        <v>92250</v>
      </c>
      <c r="N688" s="2">
        <f>N689</f>
        <v>92250</v>
      </c>
      <c r="O688" s="27">
        <f t="shared" si="404"/>
        <v>100</v>
      </c>
      <c r="P688" s="34">
        <v>92250</v>
      </c>
      <c r="Q688" s="34">
        <f t="shared" si="388"/>
        <v>0</v>
      </c>
      <c r="R688" s="67">
        <f t="shared" si="386"/>
        <v>0</v>
      </c>
    </row>
    <row r="689" spans="1:18">
      <c r="A689" s="30" t="s">
        <v>49</v>
      </c>
      <c r="B689" s="31">
        <v>905</v>
      </c>
      <c r="C689" s="32">
        <v>5</v>
      </c>
      <c r="D689" s="32">
        <v>2</v>
      </c>
      <c r="E689" s="23" t="s">
        <v>94</v>
      </c>
      <c r="F689" s="29" t="s">
        <v>94</v>
      </c>
      <c r="G689" s="24">
        <v>32550000</v>
      </c>
      <c r="H689" s="24">
        <v>92250000</v>
      </c>
      <c r="I689" s="25">
        <v>92250000</v>
      </c>
      <c r="J689" s="26">
        <f t="shared" si="403"/>
        <v>100</v>
      </c>
      <c r="K689" s="2">
        <f t="shared" ref="K689:M689" si="409">K690+K691</f>
        <v>32550</v>
      </c>
      <c r="L689" s="2">
        <f t="shared" si="409"/>
        <v>92250</v>
      </c>
      <c r="M689" s="2">
        <f t="shared" si="409"/>
        <v>92250</v>
      </c>
      <c r="N689" s="2">
        <f>N690+N691</f>
        <v>92250</v>
      </c>
      <c r="O689" s="27">
        <f t="shared" si="404"/>
        <v>100</v>
      </c>
      <c r="P689" s="34">
        <v>92250</v>
      </c>
      <c r="Q689" s="34">
        <f t="shared" si="388"/>
        <v>0</v>
      </c>
      <c r="R689" s="67">
        <f t="shared" si="386"/>
        <v>0</v>
      </c>
    </row>
    <row r="690" spans="1:18" ht="31.5">
      <c r="A690" s="30" t="s">
        <v>359</v>
      </c>
      <c r="B690" s="31">
        <v>905</v>
      </c>
      <c r="C690" s="32">
        <v>5</v>
      </c>
      <c r="D690" s="32">
        <v>2</v>
      </c>
      <c r="E690" s="23" t="s">
        <v>599</v>
      </c>
      <c r="F690" s="29" t="s">
        <v>360</v>
      </c>
      <c r="G690" s="24">
        <v>32550000</v>
      </c>
      <c r="H690" s="24">
        <v>44550000</v>
      </c>
      <c r="I690" s="25">
        <v>44550000</v>
      </c>
      <c r="J690" s="26">
        <f t="shared" si="403"/>
        <v>100</v>
      </c>
      <c r="K690" s="28">
        <f t="shared" si="400"/>
        <v>32550</v>
      </c>
      <c r="L690" s="28">
        <v>44550</v>
      </c>
      <c r="M690" s="2">
        <f t="shared" si="373"/>
        <v>44550</v>
      </c>
      <c r="N690" s="2">
        <f t="shared" si="373"/>
        <v>44550</v>
      </c>
      <c r="O690" s="27">
        <f t="shared" si="404"/>
        <v>100</v>
      </c>
      <c r="P690" s="34">
        <v>44550</v>
      </c>
      <c r="Q690" s="34">
        <f t="shared" si="388"/>
        <v>0</v>
      </c>
      <c r="R690" s="67">
        <f t="shared" si="386"/>
        <v>0</v>
      </c>
    </row>
    <row r="691" spans="1:18" ht="110.25">
      <c r="A691" s="30" t="s">
        <v>603</v>
      </c>
      <c r="B691" s="31">
        <v>905</v>
      </c>
      <c r="C691" s="32">
        <v>5</v>
      </c>
      <c r="D691" s="32">
        <v>2</v>
      </c>
      <c r="E691" s="23" t="s">
        <v>604</v>
      </c>
      <c r="F691" s="29" t="s">
        <v>94</v>
      </c>
      <c r="G691" s="24">
        <v>0</v>
      </c>
      <c r="H691" s="24">
        <v>47700000</v>
      </c>
      <c r="I691" s="25">
        <v>47700000</v>
      </c>
      <c r="J691" s="26">
        <f t="shared" si="403"/>
        <v>100</v>
      </c>
      <c r="K691" s="2">
        <f t="shared" ref="K691:M691" si="410">K692</f>
        <v>0</v>
      </c>
      <c r="L691" s="2">
        <f t="shared" si="410"/>
        <v>47700</v>
      </c>
      <c r="M691" s="2">
        <f t="shared" si="410"/>
        <v>47700</v>
      </c>
      <c r="N691" s="2">
        <f>N692</f>
        <v>47700</v>
      </c>
      <c r="O691" s="27">
        <f t="shared" si="404"/>
        <v>100</v>
      </c>
      <c r="P691" s="34">
        <v>47700</v>
      </c>
      <c r="Q691" s="34">
        <f t="shared" si="388"/>
        <v>0</v>
      </c>
      <c r="R691" s="67">
        <f t="shared" si="386"/>
        <v>0</v>
      </c>
    </row>
    <row r="692" spans="1:18" ht="31.5">
      <c r="A692" s="30" t="s">
        <v>359</v>
      </c>
      <c r="B692" s="31">
        <v>905</v>
      </c>
      <c r="C692" s="32">
        <v>5</v>
      </c>
      <c r="D692" s="32">
        <v>2</v>
      </c>
      <c r="E692" s="23" t="s">
        <v>604</v>
      </c>
      <c r="F692" s="29" t="s">
        <v>360</v>
      </c>
      <c r="G692" s="24">
        <v>0</v>
      </c>
      <c r="H692" s="24">
        <v>47700000</v>
      </c>
      <c r="I692" s="25">
        <v>47700000</v>
      </c>
      <c r="J692" s="26">
        <f t="shared" si="403"/>
        <v>100</v>
      </c>
      <c r="K692" s="28">
        <f t="shared" si="400"/>
        <v>0</v>
      </c>
      <c r="L692" s="28">
        <v>47700</v>
      </c>
      <c r="M692" s="2">
        <f t="shared" ref="M692:N762" si="411">H692/1000</f>
        <v>47700</v>
      </c>
      <c r="N692" s="2">
        <f t="shared" si="411"/>
        <v>47700</v>
      </c>
      <c r="O692" s="27">
        <f t="shared" si="404"/>
        <v>100</v>
      </c>
      <c r="P692" s="34">
        <v>47700</v>
      </c>
      <c r="Q692" s="34">
        <f t="shared" si="388"/>
        <v>0</v>
      </c>
      <c r="R692" s="67">
        <f t="shared" si="386"/>
        <v>0</v>
      </c>
    </row>
    <row r="693" spans="1:18">
      <c r="A693" s="30" t="s">
        <v>95</v>
      </c>
      <c r="B693" s="31">
        <v>905</v>
      </c>
      <c r="C693" s="32">
        <v>7</v>
      </c>
      <c r="D693" s="32" t="s">
        <v>94</v>
      </c>
      <c r="E693" s="23" t="s">
        <v>94</v>
      </c>
      <c r="F693" s="29" t="s">
        <v>94</v>
      </c>
      <c r="G693" s="24">
        <v>12083000</v>
      </c>
      <c r="H693" s="24">
        <v>63793000</v>
      </c>
      <c r="I693" s="25">
        <v>63763880</v>
      </c>
      <c r="J693" s="26">
        <f t="shared" si="403"/>
        <v>100</v>
      </c>
      <c r="K693" s="2">
        <f t="shared" ref="K693:M693" si="412">K694+K699+K704</f>
        <v>12083</v>
      </c>
      <c r="L693" s="2">
        <f t="shared" si="412"/>
        <v>63793</v>
      </c>
      <c r="M693" s="2">
        <f t="shared" si="412"/>
        <v>63793</v>
      </c>
      <c r="N693" s="2">
        <f>N694+N699+N704</f>
        <v>63763.9</v>
      </c>
      <c r="O693" s="27">
        <f t="shared" si="404"/>
        <v>100</v>
      </c>
      <c r="P693" s="34">
        <v>63763.9</v>
      </c>
      <c r="Q693" s="34">
        <f t="shared" si="388"/>
        <v>0</v>
      </c>
      <c r="R693" s="67">
        <f t="shared" si="386"/>
        <v>0</v>
      </c>
    </row>
    <row r="694" spans="1:18">
      <c r="A694" s="30" t="s">
        <v>55</v>
      </c>
      <c r="B694" s="31">
        <v>905</v>
      </c>
      <c r="C694" s="32">
        <v>7</v>
      </c>
      <c r="D694" s="32">
        <v>1</v>
      </c>
      <c r="E694" s="23" t="s">
        <v>94</v>
      </c>
      <c r="F694" s="29" t="s">
        <v>94</v>
      </c>
      <c r="G694" s="24">
        <v>7000000</v>
      </c>
      <c r="H694" s="24">
        <v>14350000</v>
      </c>
      <c r="I694" s="25">
        <v>14350000</v>
      </c>
      <c r="J694" s="26">
        <f t="shared" si="403"/>
        <v>100</v>
      </c>
      <c r="K694" s="2">
        <f t="shared" ref="K694:M694" si="413">K695+K697</f>
        <v>7000</v>
      </c>
      <c r="L694" s="2">
        <f t="shared" si="413"/>
        <v>14350</v>
      </c>
      <c r="M694" s="2">
        <f t="shared" si="413"/>
        <v>14350</v>
      </c>
      <c r="N694" s="2">
        <f>N695+N697</f>
        <v>14350</v>
      </c>
      <c r="O694" s="27">
        <f t="shared" si="404"/>
        <v>100</v>
      </c>
      <c r="P694" s="34">
        <v>14350</v>
      </c>
      <c r="Q694" s="34">
        <f t="shared" si="388"/>
        <v>0</v>
      </c>
      <c r="R694" s="67">
        <f t="shared" si="386"/>
        <v>0</v>
      </c>
    </row>
    <row r="695" spans="1:18" ht="94.5">
      <c r="A695" s="30" t="s">
        <v>605</v>
      </c>
      <c r="B695" s="31">
        <v>905</v>
      </c>
      <c r="C695" s="32">
        <v>7</v>
      </c>
      <c r="D695" s="32">
        <v>1</v>
      </c>
      <c r="E695" s="23" t="s">
        <v>606</v>
      </c>
      <c r="F695" s="29"/>
      <c r="G695" s="24">
        <v>7000000</v>
      </c>
      <c r="H695" s="24">
        <v>7000000</v>
      </c>
      <c r="I695" s="25">
        <v>7000000</v>
      </c>
      <c r="J695" s="26">
        <f t="shared" si="403"/>
        <v>100</v>
      </c>
      <c r="K695" s="2">
        <f t="shared" ref="K695:M695" si="414">K696</f>
        <v>7000</v>
      </c>
      <c r="L695" s="2">
        <f t="shared" si="414"/>
        <v>7000</v>
      </c>
      <c r="M695" s="2">
        <f t="shared" si="414"/>
        <v>7000</v>
      </c>
      <c r="N695" s="2">
        <f>N696</f>
        <v>7000</v>
      </c>
      <c r="O695" s="27">
        <f t="shared" si="404"/>
        <v>100</v>
      </c>
      <c r="P695" s="34">
        <v>7000</v>
      </c>
      <c r="Q695" s="34">
        <f t="shared" si="388"/>
        <v>0</v>
      </c>
      <c r="R695" s="67">
        <f t="shared" si="386"/>
        <v>0</v>
      </c>
    </row>
    <row r="696" spans="1:18" ht="31.5">
      <c r="A696" s="30" t="s">
        <v>359</v>
      </c>
      <c r="B696" s="31">
        <v>905</v>
      </c>
      <c r="C696" s="32">
        <v>7</v>
      </c>
      <c r="D696" s="32">
        <v>1</v>
      </c>
      <c r="E696" s="23" t="s">
        <v>606</v>
      </c>
      <c r="F696" s="29" t="s">
        <v>360</v>
      </c>
      <c r="G696" s="24">
        <v>7000000</v>
      </c>
      <c r="H696" s="24">
        <v>7000000</v>
      </c>
      <c r="I696" s="25">
        <v>7000000</v>
      </c>
      <c r="J696" s="26">
        <f t="shared" si="403"/>
        <v>100</v>
      </c>
      <c r="K696" s="28">
        <f t="shared" si="400"/>
        <v>7000</v>
      </c>
      <c r="L696" s="28">
        <v>7000</v>
      </c>
      <c r="M696" s="2">
        <f t="shared" si="411"/>
        <v>7000</v>
      </c>
      <c r="N696" s="2">
        <f t="shared" si="411"/>
        <v>7000</v>
      </c>
      <c r="O696" s="27">
        <f t="shared" si="404"/>
        <v>100</v>
      </c>
      <c r="P696" s="34">
        <v>7000</v>
      </c>
      <c r="Q696" s="34">
        <f t="shared" si="388"/>
        <v>0</v>
      </c>
      <c r="R696" s="67">
        <f t="shared" si="386"/>
        <v>0</v>
      </c>
    </row>
    <row r="697" spans="1:18" ht="110.25">
      <c r="A697" s="30" t="s">
        <v>603</v>
      </c>
      <c r="B697" s="31">
        <v>905</v>
      </c>
      <c r="C697" s="32">
        <v>7</v>
      </c>
      <c r="D697" s="32">
        <v>1</v>
      </c>
      <c r="E697" s="23" t="s">
        <v>604</v>
      </c>
      <c r="F697" s="29" t="s">
        <v>94</v>
      </c>
      <c r="G697" s="24">
        <v>0</v>
      </c>
      <c r="H697" s="24">
        <v>7350000</v>
      </c>
      <c r="I697" s="25">
        <v>7350000</v>
      </c>
      <c r="J697" s="26">
        <f t="shared" si="403"/>
        <v>100</v>
      </c>
      <c r="K697" s="2">
        <f t="shared" ref="K697:M697" si="415">K698</f>
        <v>0</v>
      </c>
      <c r="L697" s="2">
        <f t="shared" si="415"/>
        <v>7350</v>
      </c>
      <c r="M697" s="2">
        <f t="shared" si="415"/>
        <v>7350</v>
      </c>
      <c r="N697" s="2">
        <f>N698</f>
        <v>7350</v>
      </c>
      <c r="O697" s="27">
        <f t="shared" si="404"/>
        <v>100</v>
      </c>
      <c r="P697" s="34">
        <v>7350</v>
      </c>
      <c r="Q697" s="34">
        <f t="shared" si="388"/>
        <v>0</v>
      </c>
      <c r="R697" s="67">
        <f t="shared" si="386"/>
        <v>0</v>
      </c>
    </row>
    <row r="698" spans="1:18" ht="31.5">
      <c r="A698" s="30" t="s">
        <v>359</v>
      </c>
      <c r="B698" s="31">
        <v>905</v>
      </c>
      <c r="C698" s="32">
        <v>7</v>
      </c>
      <c r="D698" s="32">
        <v>1</v>
      </c>
      <c r="E698" s="23" t="s">
        <v>604</v>
      </c>
      <c r="F698" s="29" t="s">
        <v>360</v>
      </c>
      <c r="G698" s="24">
        <v>0</v>
      </c>
      <c r="H698" s="24">
        <v>7350000</v>
      </c>
      <c r="I698" s="25">
        <v>7350000</v>
      </c>
      <c r="J698" s="26">
        <f t="shared" si="403"/>
        <v>100</v>
      </c>
      <c r="K698" s="28">
        <f t="shared" si="400"/>
        <v>0</v>
      </c>
      <c r="L698" s="28">
        <v>7350</v>
      </c>
      <c r="M698" s="2">
        <f t="shared" si="411"/>
        <v>7350</v>
      </c>
      <c r="N698" s="2">
        <f t="shared" si="411"/>
        <v>7350</v>
      </c>
      <c r="O698" s="27">
        <f t="shared" si="404"/>
        <v>100</v>
      </c>
      <c r="P698" s="34">
        <v>7350</v>
      </c>
      <c r="Q698" s="34">
        <f t="shared" si="388"/>
        <v>0</v>
      </c>
      <c r="R698" s="67">
        <f t="shared" si="386"/>
        <v>0</v>
      </c>
    </row>
    <row r="699" spans="1:18">
      <c r="A699" s="30" t="s">
        <v>56</v>
      </c>
      <c r="B699" s="31">
        <v>905</v>
      </c>
      <c r="C699" s="32">
        <v>7</v>
      </c>
      <c r="D699" s="32">
        <v>2</v>
      </c>
      <c r="E699" s="23" t="s">
        <v>94</v>
      </c>
      <c r="F699" s="29" t="s">
        <v>94</v>
      </c>
      <c r="G699" s="24">
        <v>5000000</v>
      </c>
      <c r="H699" s="24">
        <v>49360000</v>
      </c>
      <c r="I699" s="25">
        <v>49360000</v>
      </c>
      <c r="J699" s="26">
        <f t="shared" si="403"/>
        <v>100</v>
      </c>
      <c r="K699" s="2">
        <f t="shared" ref="K699:M699" si="416">K700+K702</f>
        <v>5000</v>
      </c>
      <c r="L699" s="2">
        <f t="shared" si="416"/>
        <v>49360</v>
      </c>
      <c r="M699" s="2">
        <f t="shared" si="416"/>
        <v>49360</v>
      </c>
      <c r="N699" s="2">
        <f>N700+N702</f>
        <v>49360</v>
      </c>
      <c r="O699" s="27">
        <f t="shared" si="404"/>
        <v>100</v>
      </c>
      <c r="P699" s="34">
        <v>49360</v>
      </c>
      <c r="Q699" s="34">
        <f t="shared" si="388"/>
        <v>0</v>
      </c>
      <c r="R699" s="67">
        <f t="shared" si="386"/>
        <v>0</v>
      </c>
    </row>
    <row r="700" spans="1:18" ht="94.5">
      <c r="A700" s="30" t="s">
        <v>607</v>
      </c>
      <c r="B700" s="31">
        <v>905</v>
      </c>
      <c r="C700" s="32">
        <v>7</v>
      </c>
      <c r="D700" s="32">
        <v>2</v>
      </c>
      <c r="E700" s="23" t="s">
        <v>599</v>
      </c>
      <c r="F700" s="29"/>
      <c r="G700" s="24">
        <v>5000000</v>
      </c>
      <c r="H700" s="24">
        <v>43000000</v>
      </c>
      <c r="I700" s="25">
        <v>43000000</v>
      </c>
      <c r="J700" s="26">
        <f t="shared" si="403"/>
        <v>100</v>
      </c>
      <c r="K700" s="2">
        <f t="shared" ref="K700:M700" si="417">K701</f>
        <v>5000</v>
      </c>
      <c r="L700" s="2">
        <f t="shared" si="417"/>
        <v>43000</v>
      </c>
      <c r="M700" s="2">
        <f t="shared" si="417"/>
        <v>43000</v>
      </c>
      <c r="N700" s="2">
        <f>N701</f>
        <v>43000</v>
      </c>
      <c r="O700" s="27">
        <f t="shared" si="404"/>
        <v>100</v>
      </c>
      <c r="P700" s="34">
        <v>43000</v>
      </c>
      <c r="Q700" s="34">
        <f t="shared" si="388"/>
        <v>0</v>
      </c>
      <c r="R700" s="67">
        <f t="shared" si="386"/>
        <v>0</v>
      </c>
    </row>
    <row r="701" spans="1:18" ht="31.5">
      <c r="A701" s="30" t="s">
        <v>359</v>
      </c>
      <c r="B701" s="31">
        <v>905</v>
      </c>
      <c r="C701" s="32">
        <v>7</v>
      </c>
      <c r="D701" s="32">
        <v>2</v>
      </c>
      <c r="E701" s="23" t="s">
        <v>599</v>
      </c>
      <c r="F701" s="29" t="s">
        <v>360</v>
      </c>
      <c r="G701" s="24">
        <v>5000000</v>
      </c>
      <c r="H701" s="24">
        <v>43000000</v>
      </c>
      <c r="I701" s="25">
        <v>43000000</v>
      </c>
      <c r="J701" s="26">
        <f t="shared" si="403"/>
        <v>100</v>
      </c>
      <c r="K701" s="28">
        <f t="shared" si="400"/>
        <v>5000</v>
      </c>
      <c r="L701" s="28">
        <v>43000</v>
      </c>
      <c r="M701" s="2">
        <f t="shared" si="411"/>
        <v>43000</v>
      </c>
      <c r="N701" s="2">
        <f t="shared" si="411"/>
        <v>43000</v>
      </c>
      <c r="O701" s="27">
        <f t="shared" si="404"/>
        <v>100</v>
      </c>
      <c r="P701" s="34">
        <v>43000</v>
      </c>
      <c r="Q701" s="34">
        <f t="shared" si="388"/>
        <v>0</v>
      </c>
      <c r="R701" s="67">
        <f t="shared" si="386"/>
        <v>0</v>
      </c>
    </row>
    <row r="702" spans="1:18" ht="110.25">
      <c r="A702" s="30" t="s">
        <v>603</v>
      </c>
      <c r="B702" s="31">
        <v>905</v>
      </c>
      <c r="C702" s="32">
        <v>7</v>
      </c>
      <c r="D702" s="32">
        <v>2</v>
      </c>
      <c r="E702" s="23" t="s">
        <v>604</v>
      </c>
      <c r="F702" s="29" t="s">
        <v>94</v>
      </c>
      <c r="G702" s="24">
        <v>0</v>
      </c>
      <c r="H702" s="24">
        <v>6360000</v>
      </c>
      <c r="I702" s="25">
        <v>6360000</v>
      </c>
      <c r="J702" s="26">
        <f t="shared" si="403"/>
        <v>100</v>
      </c>
      <c r="K702" s="2">
        <f t="shared" ref="K702:M702" si="418">K703</f>
        <v>0</v>
      </c>
      <c r="L702" s="2">
        <f t="shared" si="418"/>
        <v>6360</v>
      </c>
      <c r="M702" s="2">
        <f t="shared" si="418"/>
        <v>6360</v>
      </c>
      <c r="N702" s="2">
        <f>N703</f>
        <v>6360</v>
      </c>
      <c r="O702" s="27">
        <f t="shared" si="404"/>
        <v>100</v>
      </c>
      <c r="P702" s="34">
        <v>6360</v>
      </c>
      <c r="Q702" s="34">
        <f t="shared" si="388"/>
        <v>0</v>
      </c>
      <c r="R702" s="67">
        <f t="shared" si="386"/>
        <v>0</v>
      </c>
    </row>
    <row r="703" spans="1:18" ht="31.5">
      <c r="A703" s="30" t="s">
        <v>359</v>
      </c>
      <c r="B703" s="31">
        <v>905</v>
      </c>
      <c r="C703" s="32">
        <v>7</v>
      </c>
      <c r="D703" s="32">
        <v>2</v>
      </c>
      <c r="E703" s="23" t="s">
        <v>604</v>
      </c>
      <c r="F703" s="29" t="s">
        <v>360</v>
      </c>
      <c r="G703" s="24">
        <v>0</v>
      </c>
      <c r="H703" s="24">
        <v>6360000</v>
      </c>
      <c r="I703" s="25">
        <v>6360000</v>
      </c>
      <c r="J703" s="26">
        <f t="shared" si="403"/>
        <v>100</v>
      </c>
      <c r="K703" s="28">
        <f t="shared" si="400"/>
        <v>0</v>
      </c>
      <c r="L703" s="28">
        <v>6360</v>
      </c>
      <c r="M703" s="2">
        <f t="shared" si="411"/>
        <v>6360</v>
      </c>
      <c r="N703" s="2">
        <f t="shared" si="411"/>
        <v>6360</v>
      </c>
      <c r="O703" s="27">
        <f t="shared" si="404"/>
        <v>100</v>
      </c>
      <c r="P703" s="34">
        <v>6360</v>
      </c>
      <c r="Q703" s="34">
        <f t="shared" si="388"/>
        <v>0</v>
      </c>
      <c r="R703" s="67">
        <f t="shared" si="386"/>
        <v>0</v>
      </c>
    </row>
    <row r="704" spans="1:18" ht="31.5">
      <c r="A704" s="30" t="s">
        <v>58</v>
      </c>
      <c r="B704" s="31">
        <v>905</v>
      </c>
      <c r="C704" s="32">
        <v>7</v>
      </c>
      <c r="D704" s="32">
        <v>5</v>
      </c>
      <c r="E704" s="23" t="s">
        <v>94</v>
      </c>
      <c r="F704" s="29" t="s">
        <v>94</v>
      </c>
      <c r="G704" s="24">
        <v>83000</v>
      </c>
      <c r="H704" s="24">
        <v>83000</v>
      </c>
      <c r="I704" s="25">
        <v>53880</v>
      </c>
      <c r="J704" s="26">
        <f t="shared" si="403"/>
        <v>64.900000000000006</v>
      </c>
      <c r="K704" s="2">
        <f t="shared" si="400"/>
        <v>83</v>
      </c>
      <c r="L704" s="2">
        <f t="shared" si="400"/>
        <v>83</v>
      </c>
      <c r="M704" s="2">
        <f t="shared" si="411"/>
        <v>83</v>
      </c>
      <c r="N704" s="2">
        <f t="shared" si="411"/>
        <v>53.9</v>
      </c>
      <c r="O704" s="27">
        <f t="shared" si="404"/>
        <v>64.900000000000006</v>
      </c>
      <c r="P704" s="34">
        <v>53.9</v>
      </c>
      <c r="Q704" s="34">
        <f t="shared" si="388"/>
        <v>0</v>
      </c>
      <c r="R704" s="67">
        <f t="shared" si="386"/>
        <v>0</v>
      </c>
    </row>
    <row r="705" spans="1:18" ht="78.75">
      <c r="A705" s="30" t="s">
        <v>608</v>
      </c>
      <c r="B705" s="31">
        <v>905</v>
      </c>
      <c r="C705" s="32">
        <v>7</v>
      </c>
      <c r="D705" s="32">
        <v>5</v>
      </c>
      <c r="E705" s="23" t="s">
        <v>609</v>
      </c>
      <c r="F705" s="29"/>
      <c r="G705" s="24">
        <v>83000</v>
      </c>
      <c r="H705" s="24">
        <v>83000</v>
      </c>
      <c r="I705" s="25">
        <v>53880</v>
      </c>
      <c r="J705" s="26">
        <f t="shared" si="403"/>
        <v>64.900000000000006</v>
      </c>
      <c r="K705" s="2">
        <f t="shared" ref="K705:M705" si="419">SUM(K706:K707)</f>
        <v>83</v>
      </c>
      <c r="L705" s="2">
        <f t="shared" ref="L705" si="420">SUM(L706:L707)</f>
        <v>83</v>
      </c>
      <c r="M705" s="2">
        <f t="shared" si="419"/>
        <v>83</v>
      </c>
      <c r="N705" s="2">
        <f>SUM(N706:N707)</f>
        <v>53.9</v>
      </c>
      <c r="O705" s="27">
        <f t="shared" si="404"/>
        <v>64.900000000000006</v>
      </c>
      <c r="P705" s="34">
        <v>53.9</v>
      </c>
      <c r="Q705" s="34">
        <f t="shared" si="388"/>
        <v>0</v>
      </c>
      <c r="R705" s="67">
        <f t="shared" si="386"/>
        <v>0</v>
      </c>
    </row>
    <row r="706" spans="1:18" ht="31.5">
      <c r="A706" s="30" t="s">
        <v>189</v>
      </c>
      <c r="B706" s="31">
        <v>905</v>
      </c>
      <c r="C706" s="32">
        <v>7</v>
      </c>
      <c r="D706" s="32">
        <v>5</v>
      </c>
      <c r="E706" s="23" t="s">
        <v>609</v>
      </c>
      <c r="F706" s="29" t="s">
        <v>190</v>
      </c>
      <c r="G706" s="24">
        <v>3000</v>
      </c>
      <c r="H706" s="24">
        <v>3000</v>
      </c>
      <c r="I706" s="25">
        <v>0</v>
      </c>
      <c r="J706" s="26">
        <f t="shared" si="403"/>
        <v>0</v>
      </c>
      <c r="K706" s="28">
        <f t="shared" si="400"/>
        <v>3</v>
      </c>
      <c r="L706" s="28">
        <v>3</v>
      </c>
      <c r="M706" s="2">
        <f t="shared" si="411"/>
        <v>3</v>
      </c>
      <c r="N706" s="2">
        <f t="shared" si="411"/>
        <v>0</v>
      </c>
      <c r="O706" s="27">
        <f t="shared" si="404"/>
        <v>0</v>
      </c>
      <c r="P706" s="34">
        <v>0</v>
      </c>
      <c r="Q706" s="34">
        <f t="shared" si="388"/>
        <v>0</v>
      </c>
      <c r="R706" s="67">
        <f t="shared" si="386"/>
        <v>0</v>
      </c>
    </row>
    <row r="707" spans="1:18" ht="31.5">
      <c r="A707" s="30" t="s">
        <v>114</v>
      </c>
      <c r="B707" s="31">
        <v>905</v>
      </c>
      <c r="C707" s="32">
        <v>7</v>
      </c>
      <c r="D707" s="32">
        <v>5</v>
      </c>
      <c r="E707" s="23" t="s">
        <v>609</v>
      </c>
      <c r="F707" s="29" t="s">
        <v>115</v>
      </c>
      <c r="G707" s="24">
        <v>80000</v>
      </c>
      <c r="H707" s="24">
        <v>80000</v>
      </c>
      <c r="I707" s="25">
        <v>53880</v>
      </c>
      <c r="J707" s="26">
        <f t="shared" si="403"/>
        <v>67.400000000000006</v>
      </c>
      <c r="K707" s="28">
        <f t="shared" si="400"/>
        <v>80</v>
      </c>
      <c r="L707" s="28">
        <v>80</v>
      </c>
      <c r="M707" s="2">
        <f t="shared" si="411"/>
        <v>80</v>
      </c>
      <c r="N707" s="2">
        <f t="shared" si="411"/>
        <v>53.9</v>
      </c>
      <c r="O707" s="27">
        <f t="shared" si="404"/>
        <v>67.400000000000006</v>
      </c>
      <c r="P707" s="34">
        <v>53.9</v>
      </c>
      <c r="Q707" s="34">
        <f t="shared" si="388"/>
        <v>0</v>
      </c>
      <c r="R707" s="67">
        <f t="shared" si="386"/>
        <v>0</v>
      </c>
    </row>
    <row r="708" spans="1:18">
      <c r="A708" s="30" t="s">
        <v>463</v>
      </c>
      <c r="B708" s="31">
        <v>905</v>
      </c>
      <c r="C708" s="32">
        <v>10</v>
      </c>
      <c r="D708" s="32" t="s">
        <v>94</v>
      </c>
      <c r="E708" s="23" t="s">
        <v>94</v>
      </c>
      <c r="F708" s="29" t="s">
        <v>94</v>
      </c>
      <c r="G708" s="24">
        <v>10000000</v>
      </c>
      <c r="H708" s="24">
        <v>24856400</v>
      </c>
      <c r="I708" s="25">
        <v>24510781.23</v>
      </c>
      <c r="J708" s="26">
        <f t="shared" si="403"/>
        <v>98.6</v>
      </c>
      <c r="K708" s="2">
        <f t="shared" ref="K708:M708" si="421">K709</f>
        <v>10000</v>
      </c>
      <c r="L708" s="2">
        <f t="shared" si="421"/>
        <v>24856.400000000001</v>
      </c>
      <c r="M708" s="2">
        <f t="shared" si="421"/>
        <v>24856.400000000001</v>
      </c>
      <c r="N708" s="2">
        <f>N709</f>
        <v>24510.799999999999</v>
      </c>
      <c r="O708" s="27">
        <f t="shared" si="404"/>
        <v>98.6</v>
      </c>
      <c r="P708" s="34">
        <v>24510.799999999999</v>
      </c>
      <c r="Q708" s="34">
        <f t="shared" si="388"/>
        <v>0</v>
      </c>
      <c r="R708" s="67">
        <f t="shared" si="386"/>
        <v>0</v>
      </c>
    </row>
    <row r="709" spans="1:18">
      <c r="A709" s="30" t="s">
        <v>72</v>
      </c>
      <c r="B709" s="31">
        <v>905</v>
      </c>
      <c r="C709" s="32">
        <v>10</v>
      </c>
      <c r="D709" s="32">
        <v>3</v>
      </c>
      <c r="E709" s="23" t="s">
        <v>94</v>
      </c>
      <c r="F709" s="29" t="s">
        <v>94</v>
      </c>
      <c r="G709" s="24">
        <v>10000000</v>
      </c>
      <c r="H709" s="24">
        <v>24856400</v>
      </c>
      <c r="I709" s="25">
        <v>24510781.23</v>
      </c>
      <c r="J709" s="26">
        <f t="shared" si="403"/>
        <v>98.6</v>
      </c>
      <c r="K709" s="2">
        <f t="shared" ref="K709:M709" si="422">K710+K712+K714</f>
        <v>10000</v>
      </c>
      <c r="L709" s="2">
        <f t="shared" si="422"/>
        <v>24856.400000000001</v>
      </c>
      <c r="M709" s="2">
        <f t="shared" si="422"/>
        <v>24856.400000000001</v>
      </c>
      <c r="N709" s="2">
        <f>N710+N712+N714</f>
        <v>24510.799999999999</v>
      </c>
      <c r="O709" s="27">
        <f t="shared" si="404"/>
        <v>98.6</v>
      </c>
      <c r="P709" s="34">
        <v>24510.799999999999</v>
      </c>
      <c r="Q709" s="34">
        <f t="shared" si="388"/>
        <v>0</v>
      </c>
      <c r="R709" s="67">
        <f t="shared" si="386"/>
        <v>0</v>
      </c>
    </row>
    <row r="710" spans="1:18" ht="94.5">
      <c r="A710" s="30" t="s">
        <v>610</v>
      </c>
      <c r="B710" s="31">
        <v>905</v>
      </c>
      <c r="C710" s="32">
        <v>10</v>
      </c>
      <c r="D710" s="32">
        <v>3</v>
      </c>
      <c r="E710" s="23" t="s">
        <v>611</v>
      </c>
      <c r="F710" s="29" t="s">
        <v>94</v>
      </c>
      <c r="G710" s="24">
        <v>10000000</v>
      </c>
      <c r="H710" s="24">
        <v>10000000</v>
      </c>
      <c r="I710" s="25">
        <v>9995356</v>
      </c>
      <c r="J710" s="26">
        <f t="shared" si="403"/>
        <v>100</v>
      </c>
      <c r="K710" s="2">
        <f t="shared" ref="K710:M710" si="423">K711</f>
        <v>10000</v>
      </c>
      <c r="L710" s="2">
        <f t="shared" si="423"/>
        <v>10000</v>
      </c>
      <c r="M710" s="2">
        <f t="shared" si="423"/>
        <v>10000</v>
      </c>
      <c r="N710" s="2">
        <f>N711</f>
        <v>9995.4</v>
      </c>
      <c r="O710" s="27">
        <f t="shared" si="404"/>
        <v>100</v>
      </c>
      <c r="P710" s="34">
        <v>9995.4</v>
      </c>
      <c r="Q710" s="34">
        <f t="shared" si="388"/>
        <v>0</v>
      </c>
      <c r="R710" s="67">
        <f t="shared" si="386"/>
        <v>0</v>
      </c>
    </row>
    <row r="711" spans="1:18" ht="47.25">
      <c r="A711" s="30" t="s">
        <v>268</v>
      </c>
      <c r="B711" s="31">
        <v>905</v>
      </c>
      <c r="C711" s="32">
        <v>10</v>
      </c>
      <c r="D711" s="32">
        <v>3</v>
      </c>
      <c r="E711" s="23" t="s">
        <v>611</v>
      </c>
      <c r="F711" s="29" t="s">
        <v>269</v>
      </c>
      <c r="G711" s="24">
        <v>10000000</v>
      </c>
      <c r="H711" s="24">
        <v>10000000</v>
      </c>
      <c r="I711" s="25">
        <v>9995356</v>
      </c>
      <c r="J711" s="26">
        <f t="shared" si="403"/>
        <v>100</v>
      </c>
      <c r="K711" s="28">
        <f t="shared" si="400"/>
        <v>10000</v>
      </c>
      <c r="L711" s="28">
        <v>10000</v>
      </c>
      <c r="M711" s="2">
        <f t="shared" si="411"/>
        <v>10000</v>
      </c>
      <c r="N711" s="2">
        <f t="shared" si="411"/>
        <v>9995.4</v>
      </c>
      <c r="O711" s="27">
        <f t="shared" si="404"/>
        <v>100</v>
      </c>
      <c r="P711" s="34">
        <v>9995.4</v>
      </c>
      <c r="Q711" s="34">
        <f t="shared" si="388"/>
        <v>0</v>
      </c>
      <c r="R711" s="67">
        <f t="shared" si="386"/>
        <v>0</v>
      </c>
    </row>
    <row r="712" spans="1:18" ht="110.25">
      <c r="A712" s="30" t="s">
        <v>603</v>
      </c>
      <c r="B712" s="31">
        <v>905</v>
      </c>
      <c r="C712" s="32">
        <v>10</v>
      </c>
      <c r="D712" s="32">
        <v>3</v>
      </c>
      <c r="E712" s="23" t="s">
        <v>604</v>
      </c>
      <c r="F712" s="29" t="s">
        <v>94</v>
      </c>
      <c r="G712" s="24">
        <v>0</v>
      </c>
      <c r="H712" s="24">
        <v>12727000</v>
      </c>
      <c r="I712" s="25">
        <v>12727000</v>
      </c>
      <c r="J712" s="26">
        <f t="shared" si="403"/>
        <v>100</v>
      </c>
      <c r="K712" s="2">
        <f t="shared" ref="K712:M712" si="424">K713</f>
        <v>0</v>
      </c>
      <c r="L712" s="2">
        <f t="shared" si="424"/>
        <v>12727</v>
      </c>
      <c r="M712" s="2">
        <f t="shared" si="424"/>
        <v>12727</v>
      </c>
      <c r="N712" s="2">
        <f>N713</f>
        <v>12727</v>
      </c>
      <c r="O712" s="27">
        <f t="shared" si="404"/>
        <v>100</v>
      </c>
      <c r="P712" s="34">
        <v>12727</v>
      </c>
      <c r="Q712" s="34">
        <f t="shared" si="388"/>
        <v>0</v>
      </c>
      <c r="R712" s="67">
        <f t="shared" si="386"/>
        <v>0</v>
      </c>
    </row>
    <row r="713" spans="1:18" ht="47.25">
      <c r="A713" s="30" t="s">
        <v>268</v>
      </c>
      <c r="B713" s="31">
        <v>905</v>
      </c>
      <c r="C713" s="32">
        <v>10</v>
      </c>
      <c r="D713" s="32">
        <v>3</v>
      </c>
      <c r="E713" s="23" t="s">
        <v>604</v>
      </c>
      <c r="F713" s="29" t="s">
        <v>269</v>
      </c>
      <c r="G713" s="24">
        <v>0</v>
      </c>
      <c r="H713" s="24">
        <v>12727000</v>
      </c>
      <c r="I713" s="25">
        <v>12727000</v>
      </c>
      <c r="J713" s="26">
        <f t="shared" si="403"/>
        <v>100</v>
      </c>
      <c r="K713" s="28">
        <f t="shared" si="400"/>
        <v>0</v>
      </c>
      <c r="L713" s="28">
        <v>12727</v>
      </c>
      <c r="M713" s="2">
        <f t="shared" si="411"/>
        <v>12727</v>
      </c>
      <c r="N713" s="2">
        <f t="shared" si="411"/>
        <v>12727</v>
      </c>
      <c r="O713" s="27">
        <f t="shared" si="404"/>
        <v>100</v>
      </c>
      <c r="P713" s="34">
        <v>12727</v>
      </c>
      <c r="Q713" s="34">
        <f t="shared" si="388"/>
        <v>0</v>
      </c>
      <c r="R713" s="67">
        <f t="shared" si="386"/>
        <v>0</v>
      </c>
    </row>
    <row r="714" spans="1:18" ht="31.5">
      <c r="A714" s="30" t="s">
        <v>612</v>
      </c>
      <c r="B714" s="31">
        <v>905</v>
      </c>
      <c r="C714" s="32">
        <v>10</v>
      </c>
      <c r="D714" s="32">
        <v>3</v>
      </c>
      <c r="E714" s="23" t="s">
        <v>613</v>
      </c>
      <c r="F714" s="29" t="s">
        <v>94</v>
      </c>
      <c r="G714" s="24">
        <v>0</v>
      </c>
      <c r="H714" s="24">
        <v>2129400</v>
      </c>
      <c r="I714" s="25">
        <v>1788425.23</v>
      </c>
      <c r="J714" s="26">
        <f t="shared" si="403"/>
        <v>84</v>
      </c>
      <c r="K714" s="2">
        <f t="shared" ref="K714:M714" si="425">K715</f>
        <v>0</v>
      </c>
      <c r="L714" s="2">
        <f t="shared" si="425"/>
        <v>2129.4</v>
      </c>
      <c r="M714" s="2">
        <f t="shared" si="425"/>
        <v>2129.4</v>
      </c>
      <c r="N714" s="2">
        <f>N715</f>
        <v>1788.4</v>
      </c>
      <c r="O714" s="27">
        <f t="shared" si="404"/>
        <v>84</v>
      </c>
      <c r="P714" s="34">
        <v>1788.4</v>
      </c>
      <c r="Q714" s="34">
        <f t="shared" si="388"/>
        <v>0</v>
      </c>
      <c r="R714" s="67">
        <f t="shared" si="386"/>
        <v>0</v>
      </c>
    </row>
    <row r="715" spans="1:18">
      <c r="A715" s="30" t="s">
        <v>444</v>
      </c>
      <c r="B715" s="31">
        <v>905</v>
      </c>
      <c r="C715" s="32">
        <v>10</v>
      </c>
      <c r="D715" s="32">
        <v>3</v>
      </c>
      <c r="E715" s="23" t="s">
        <v>613</v>
      </c>
      <c r="F715" s="29" t="s">
        <v>445</v>
      </c>
      <c r="G715" s="24">
        <v>0</v>
      </c>
      <c r="H715" s="24">
        <v>2129400</v>
      </c>
      <c r="I715" s="25">
        <v>1788425.23</v>
      </c>
      <c r="J715" s="26">
        <f t="shared" si="403"/>
        <v>84</v>
      </c>
      <c r="K715" s="28">
        <f t="shared" si="400"/>
        <v>0</v>
      </c>
      <c r="L715" s="28">
        <v>2129.4</v>
      </c>
      <c r="M715" s="2">
        <f t="shared" si="411"/>
        <v>2129.4</v>
      </c>
      <c r="N715" s="2">
        <f t="shared" si="411"/>
        <v>1788.4</v>
      </c>
      <c r="O715" s="27">
        <f t="shared" si="404"/>
        <v>84</v>
      </c>
      <c r="P715" s="34">
        <v>1788.4</v>
      </c>
      <c r="Q715" s="34">
        <f t="shared" si="388"/>
        <v>0</v>
      </c>
      <c r="R715" s="67">
        <f t="shared" si="386"/>
        <v>0</v>
      </c>
    </row>
    <row r="716" spans="1:18">
      <c r="A716" s="30" t="s">
        <v>7</v>
      </c>
      <c r="B716" s="31">
        <v>906</v>
      </c>
      <c r="C716" s="32" t="s">
        <v>94</v>
      </c>
      <c r="D716" s="32" t="s">
        <v>94</v>
      </c>
      <c r="E716" s="23" t="s">
        <v>94</v>
      </c>
      <c r="F716" s="29" t="s">
        <v>94</v>
      </c>
      <c r="G716" s="24">
        <v>1914239000</v>
      </c>
      <c r="H716" s="24">
        <v>1728414836.72</v>
      </c>
      <c r="I716" s="25">
        <v>1460464407.22</v>
      </c>
      <c r="J716" s="26">
        <f t="shared" si="403"/>
        <v>84.5</v>
      </c>
      <c r="K716" s="2">
        <f t="shared" ref="K716:M716" si="426">K717+K746+K750+K755+K763+K769+K773</f>
        <v>1914239</v>
      </c>
      <c r="L716" s="2">
        <f t="shared" si="426"/>
        <v>1701528</v>
      </c>
      <c r="M716" s="2">
        <f t="shared" si="426"/>
        <v>1728414.8</v>
      </c>
      <c r="N716" s="2">
        <f>N717+N746+N750+N755+N763+N769+N773</f>
        <v>1460464.4</v>
      </c>
      <c r="O716" s="27">
        <f t="shared" si="404"/>
        <v>84.5</v>
      </c>
      <c r="P716" s="34">
        <v>1460464.4</v>
      </c>
      <c r="Q716" s="34">
        <f t="shared" si="388"/>
        <v>0</v>
      </c>
      <c r="R716" s="67">
        <f t="shared" ref="R716:R779" si="427">G716/1000-K716</f>
        <v>0</v>
      </c>
    </row>
    <row r="717" spans="1:18">
      <c r="A717" s="30" t="s">
        <v>263</v>
      </c>
      <c r="B717" s="31">
        <v>906</v>
      </c>
      <c r="C717" s="32">
        <v>1</v>
      </c>
      <c r="D717" s="32" t="s">
        <v>94</v>
      </c>
      <c r="E717" s="23" t="s">
        <v>94</v>
      </c>
      <c r="F717" s="29" t="s">
        <v>94</v>
      </c>
      <c r="G717" s="24">
        <v>442949400</v>
      </c>
      <c r="H717" s="24">
        <v>293128703.72000003</v>
      </c>
      <c r="I717" s="25">
        <v>166810748.30000001</v>
      </c>
      <c r="J717" s="26">
        <f t="shared" si="403"/>
        <v>56.9</v>
      </c>
      <c r="K717" s="2">
        <f t="shared" ref="K717:M717" si="428">K718+K721+K730+K737</f>
        <v>442949.4</v>
      </c>
      <c r="L717" s="2">
        <f t="shared" si="428"/>
        <v>349425</v>
      </c>
      <c r="M717" s="2">
        <f t="shared" si="428"/>
        <v>293128.7</v>
      </c>
      <c r="N717" s="2">
        <f>N718+N721+N730+N737</f>
        <v>166810.79999999999</v>
      </c>
      <c r="O717" s="27">
        <f t="shared" si="404"/>
        <v>56.9</v>
      </c>
      <c r="P717" s="34">
        <v>166810.70000000001</v>
      </c>
      <c r="Q717" s="34">
        <f t="shared" si="388"/>
        <v>0.1</v>
      </c>
      <c r="R717" s="67">
        <f t="shared" si="427"/>
        <v>0</v>
      </c>
    </row>
    <row r="718" spans="1:18" ht="47.25">
      <c r="A718" s="30" t="s">
        <v>28</v>
      </c>
      <c r="B718" s="31">
        <v>906</v>
      </c>
      <c r="C718" s="32">
        <v>1</v>
      </c>
      <c r="D718" s="32">
        <v>4</v>
      </c>
      <c r="E718" s="23" t="s">
        <v>94</v>
      </c>
      <c r="F718" s="29" t="s">
        <v>94</v>
      </c>
      <c r="G718" s="24">
        <v>11947000</v>
      </c>
      <c r="H718" s="24">
        <v>13209800</v>
      </c>
      <c r="I718" s="25">
        <v>13209800</v>
      </c>
      <c r="J718" s="26">
        <f t="shared" si="403"/>
        <v>100</v>
      </c>
      <c r="K718" s="2">
        <f t="shared" ref="K718:M719" si="429">K719</f>
        <v>11947</v>
      </c>
      <c r="L718" s="2">
        <f t="shared" si="429"/>
        <v>13209.8</v>
      </c>
      <c r="M718" s="2">
        <f t="shared" si="429"/>
        <v>13209.8</v>
      </c>
      <c r="N718" s="2">
        <f>N719</f>
        <v>13209.8</v>
      </c>
      <c r="O718" s="27">
        <f t="shared" si="404"/>
        <v>100</v>
      </c>
      <c r="P718" s="34">
        <v>13209.8</v>
      </c>
      <c r="Q718" s="34">
        <f t="shared" ref="Q718:Q781" si="430">N718-P718</f>
        <v>0</v>
      </c>
      <c r="R718" s="67">
        <f t="shared" si="427"/>
        <v>0</v>
      </c>
    </row>
    <row r="719" spans="1:18" ht="110.25">
      <c r="A719" s="30" t="s">
        <v>614</v>
      </c>
      <c r="B719" s="31">
        <v>906</v>
      </c>
      <c r="C719" s="32">
        <v>1</v>
      </c>
      <c r="D719" s="32">
        <v>4</v>
      </c>
      <c r="E719" s="23" t="s">
        <v>615</v>
      </c>
      <c r="F719" s="29" t="s">
        <v>94</v>
      </c>
      <c r="G719" s="24">
        <v>11947000</v>
      </c>
      <c r="H719" s="24">
        <v>13209800</v>
      </c>
      <c r="I719" s="25">
        <v>13209800</v>
      </c>
      <c r="J719" s="26">
        <f t="shared" si="403"/>
        <v>100</v>
      </c>
      <c r="K719" s="2">
        <f t="shared" si="429"/>
        <v>11947</v>
      </c>
      <c r="L719" s="2">
        <f t="shared" si="429"/>
        <v>13209.8</v>
      </c>
      <c r="M719" s="2">
        <f t="shared" si="429"/>
        <v>13209.8</v>
      </c>
      <c r="N719" s="2">
        <f>N720</f>
        <v>13209.8</v>
      </c>
      <c r="O719" s="27">
        <f t="shared" si="404"/>
        <v>100</v>
      </c>
      <c r="P719" s="34">
        <v>13209.8</v>
      </c>
      <c r="Q719" s="34">
        <f t="shared" si="430"/>
        <v>0</v>
      </c>
      <c r="R719" s="67">
        <f t="shared" si="427"/>
        <v>0</v>
      </c>
    </row>
    <row r="720" spans="1:18">
      <c r="A720" s="30" t="s">
        <v>397</v>
      </c>
      <c r="B720" s="31">
        <v>906</v>
      </c>
      <c r="C720" s="32">
        <v>1</v>
      </c>
      <c r="D720" s="32">
        <v>4</v>
      </c>
      <c r="E720" s="23" t="s">
        <v>615</v>
      </c>
      <c r="F720" s="29" t="s">
        <v>398</v>
      </c>
      <c r="G720" s="24">
        <v>11947000</v>
      </c>
      <c r="H720" s="24">
        <v>13209800</v>
      </c>
      <c r="I720" s="25">
        <v>13209800</v>
      </c>
      <c r="J720" s="26">
        <f t="shared" si="403"/>
        <v>100</v>
      </c>
      <c r="K720" s="28">
        <f t="shared" si="400"/>
        <v>11947</v>
      </c>
      <c r="L720" s="28">
        <v>13209.8</v>
      </c>
      <c r="M720" s="2">
        <f t="shared" si="411"/>
        <v>13209.8</v>
      </c>
      <c r="N720" s="2">
        <f t="shared" si="411"/>
        <v>13209.8</v>
      </c>
      <c r="O720" s="27">
        <f t="shared" si="404"/>
        <v>100</v>
      </c>
      <c r="P720" s="34">
        <v>13209.8</v>
      </c>
      <c r="Q720" s="34">
        <f t="shared" si="430"/>
        <v>0</v>
      </c>
      <c r="R720" s="67">
        <f t="shared" si="427"/>
        <v>0</v>
      </c>
    </row>
    <row r="721" spans="1:18" ht="47.25">
      <c r="A721" s="30" t="s">
        <v>30</v>
      </c>
      <c r="B721" s="31">
        <v>906</v>
      </c>
      <c r="C721" s="32">
        <v>1</v>
      </c>
      <c r="D721" s="32">
        <v>6</v>
      </c>
      <c r="E721" s="23" t="s">
        <v>94</v>
      </c>
      <c r="F721" s="29" t="s">
        <v>94</v>
      </c>
      <c r="G721" s="24">
        <v>43265400</v>
      </c>
      <c r="H721" s="24">
        <v>42667400</v>
      </c>
      <c r="I721" s="25">
        <v>42161250.109999999</v>
      </c>
      <c r="J721" s="26">
        <f t="shared" si="403"/>
        <v>98.8</v>
      </c>
      <c r="K721" s="2">
        <f t="shared" ref="K721:M721" si="431">K722</f>
        <v>43265.4</v>
      </c>
      <c r="L721" s="2">
        <f t="shared" si="431"/>
        <v>42667.4</v>
      </c>
      <c r="M721" s="2">
        <f t="shared" si="431"/>
        <v>42667.4</v>
      </c>
      <c r="N721" s="2">
        <f>N722</f>
        <v>42161.3</v>
      </c>
      <c r="O721" s="27">
        <f t="shared" si="404"/>
        <v>98.8</v>
      </c>
      <c r="P721" s="34">
        <v>42161.3</v>
      </c>
      <c r="Q721" s="34">
        <f t="shared" si="430"/>
        <v>0</v>
      </c>
      <c r="R721" s="67">
        <f t="shared" si="427"/>
        <v>0</v>
      </c>
    </row>
    <row r="722" spans="1:18" ht="63">
      <c r="A722" s="30" t="s">
        <v>616</v>
      </c>
      <c r="B722" s="31">
        <v>906</v>
      </c>
      <c r="C722" s="32">
        <v>1</v>
      </c>
      <c r="D722" s="32">
        <v>6</v>
      </c>
      <c r="E722" s="23" t="s">
        <v>617</v>
      </c>
      <c r="F722" s="29"/>
      <c r="G722" s="24">
        <v>43265400</v>
      </c>
      <c r="H722" s="24">
        <v>42667400</v>
      </c>
      <c r="I722" s="25">
        <v>42161250.109999999</v>
      </c>
      <c r="J722" s="26">
        <f t="shared" si="403"/>
        <v>98.8</v>
      </c>
      <c r="K722" s="2">
        <f t="shared" ref="K722:M722" si="432">SUM(K723:K729)</f>
        <v>43265.4</v>
      </c>
      <c r="L722" s="2">
        <f t="shared" ref="L722" si="433">SUM(L723:L729)</f>
        <v>42667.4</v>
      </c>
      <c r="M722" s="2">
        <f t="shared" si="432"/>
        <v>42667.4</v>
      </c>
      <c r="N722" s="2">
        <f>SUM(N723:N729)</f>
        <v>42161.3</v>
      </c>
      <c r="O722" s="27">
        <f t="shared" si="404"/>
        <v>98.8</v>
      </c>
      <c r="P722" s="34">
        <v>42161.3</v>
      </c>
      <c r="Q722" s="34">
        <f t="shared" si="430"/>
        <v>0</v>
      </c>
      <c r="R722" s="67">
        <f t="shared" si="427"/>
        <v>0</v>
      </c>
    </row>
    <row r="723" spans="1:18" ht="31.5">
      <c r="A723" s="30" t="s">
        <v>187</v>
      </c>
      <c r="B723" s="31">
        <v>906</v>
      </c>
      <c r="C723" s="32">
        <v>1</v>
      </c>
      <c r="D723" s="32">
        <v>6</v>
      </c>
      <c r="E723" s="23" t="s">
        <v>617</v>
      </c>
      <c r="F723" s="29" t="s">
        <v>188</v>
      </c>
      <c r="G723" s="24">
        <v>36654000</v>
      </c>
      <c r="H723" s="24">
        <v>36623645</v>
      </c>
      <c r="I723" s="25">
        <v>36493569.030000001</v>
      </c>
      <c r="J723" s="26">
        <f t="shared" si="403"/>
        <v>99.6</v>
      </c>
      <c r="K723" s="28">
        <f t="shared" si="400"/>
        <v>36654</v>
      </c>
      <c r="L723" s="28">
        <v>36623.699999999997</v>
      </c>
      <c r="M723" s="2">
        <f>H723/1000+0.1</f>
        <v>36623.699999999997</v>
      </c>
      <c r="N723" s="2">
        <f t="shared" si="411"/>
        <v>36493.599999999999</v>
      </c>
      <c r="O723" s="27">
        <f t="shared" si="404"/>
        <v>99.6</v>
      </c>
      <c r="P723" s="34">
        <v>36493.599999999999</v>
      </c>
      <c r="Q723" s="34">
        <f t="shared" si="430"/>
        <v>0</v>
      </c>
      <c r="R723" s="67">
        <f t="shared" si="427"/>
        <v>0</v>
      </c>
    </row>
    <row r="724" spans="1:18" ht="31.5">
      <c r="A724" s="30" t="s">
        <v>189</v>
      </c>
      <c r="B724" s="31">
        <v>906</v>
      </c>
      <c r="C724" s="32">
        <v>1</v>
      </c>
      <c r="D724" s="32">
        <v>6</v>
      </c>
      <c r="E724" s="23" t="s">
        <v>617</v>
      </c>
      <c r="F724" s="29" t="s">
        <v>190</v>
      </c>
      <c r="G724" s="24">
        <v>1500000</v>
      </c>
      <c r="H724" s="24">
        <v>1500000</v>
      </c>
      <c r="I724" s="25">
        <v>1184993.68</v>
      </c>
      <c r="J724" s="26">
        <f t="shared" si="403"/>
        <v>79</v>
      </c>
      <c r="K724" s="28">
        <f t="shared" si="400"/>
        <v>1500</v>
      </c>
      <c r="L724" s="28">
        <v>1500</v>
      </c>
      <c r="M724" s="2">
        <f t="shared" si="411"/>
        <v>1500</v>
      </c>
      <c r="N724" s="2">
        <f t="shared" si="411"/>
        <v>1185</v>
      </c>
      <c r="O724" s="27">
        <f t="shared" si="404"/>
        <v>79</v>
      </c>
      <c r="P724" s="34">
        <v>1185</v>
      </c>
      <c r="Q724" s="34">
        <f t="shared" si="430"/>
        <v>0</v>
      </c>
      <c r="R724" s="67">
        <f t="shared" si="427"/>
        <v>0</v>
      </c>
    </row>
    <row r="725" spans="1:18" ht="31.5">
      <c r="A725" s="30" t="s">
        <v>191</v>
      </c>
      <c r="B725" s="31">
        <v>906</v>
      </c>
      <c r="C725" s="32">
        <v>1</v>
      </c>
      <c r="D725" s="32">
        <v>6</v>
      </c>
      <c r="E725" s="23" t="s">
        <v>617</v>
      </c>
      <c r="F725" s="29" t="s">
        <v>192</v>
      </c>
      <c r="G725" s="24">
        <v>450000</v>
      </c>
      <c r="H725" s="24">
        <v>450000</v>
      </c>
      <c r="I725" s="25">
        <v>440756.36</v>
      </c>
      <c r="J725" s="26">
        <f t="shared" si="403"/>
        <v>97.9</v>
      </c>
      <c r="K725" s="28">
        <f t="shared" si="400"/>
        <v>450</v>
      </c>
      <c r="L725" s="28">
        <v>450</v>
      </c>
      <c r="M725" s="2">
        <f t="shared" si="411"/>
        <v>450</v>
      </c>
      <c r="N725" s="2">
        <f>I725/1000-0.1</f>
        <v>440.7</v>
      </c>
      <c r="O725" s="27">
        <f t="shared" si="404"/>
        <v>97.9</v>
      </c>
      <c r="P725" s="34">
        <v>440.8</v>
      </c>
      <c r="Q725" s="34">
        <f t="shared" si="430"/>
        <v>-0.1</v>
      </c>
      <c r="R725" s="67">
        <f t="shared" si="427"/>
        <v>0</v>
      </c>
    </row>
    <row r="726" spans="1:18" ht="31.5">
      <c r="A726" s="30" t="s">
        <v>114</v>
      </c>
      <c r="B726" s="31">
        <v>906</v>
      </c>
      <c r="C726" s="32">
        <v>1</v>
      </c>
      <c r="D726" s="32">
        <v>6</v>
      </c>
      <c r="E726" s="23" t="s">
        <v>617</v>
      </c>
      <c r="F726" s="29" t="s">
        <v>115</v>
      </c>
      <c r="G726" s="24">
        <v>4445400</v>
      </c>
      <c r="H726" s="24">
        <v>3993400</v>
      </c>
      <c r="I726" s="25">
        <v>3947764.94</v>
      </c>
      <c r="J726" s="26">
        <f t="shared" si="403"/>
        <v>98.9</v>
      </c>
      <c r="K726" s="28">
        <f t="shared" si="400"/>
        <v>4445.3999999999996</v>
      </c>
      <c r="L726" s="28">
        <v>3993.4</v>
      </c>
      <c r="M726" s="2">
        <f t="shared" si="411"/>
        <v>3993.4</v>
      </c>
      <c r="N726" s="2">
        <f t="shared" si="411"/>
        <v>3947.8</v>
      </c>
      <c r="O726" s="27">
        <f t="shared" si="404"/>
        <v>98.9</v>
      </c>
      <c r="P726" s="34">
        <v>3947.8</v>
      </c>
      <c r="Q726" s="34">
        <f t="shared" si="430"/>
        <v>0</v>
      </c>
      <c r="R726" s="67">
        <f t="shared" si="427"/>
        <v>0</v>
      </c>
    </row>
    <row r="727" spans="1:18" ht="31.5">
      <c r="A727" s="30" t="s">
        <v>98</v>
      </c>
      <c r="B727" s="31">
        <v>906</v>
      </c>
      <c r="C727" s="32">
        <v>1</v>
      </c>
      <c r="D727" s="32">
        <v>6</v>
      </c>
      <c r="E727" s="23" t="s">
        <v>617</v>
      </c>
      <c r="F727" s="29" t="s">
        <v>99</v>
      </c>
      <c r="G727" s="24">
        <v>0</v>
      </c>
      <c r="H727" s="24">
        <v>30355</v>
      </c>
      <c r="I727" s="25">
        <v>28508</v>
      </c>
      <c r="J727" s="26">
        <f t="shared" si="403"/>
        <v>93.9</v>
      </c>
      <c r="K727" s="28">
        <f t="shared" si="400"/>
        <v>0</v>
      </c>
      <c r="L727" s="28">
        <v>30.3</v>
      </c>
      <c r="M727" s="2">
        <f>H727/1000-0.1</f>
        <v>30.3</v>
      </c>
      <c r="N727" s="2">
        <f t="shared" si="411"/>
        <v>28.5</v>
      </c>
      <c r="O727" s="27">
        <f t="shared" si="404"/>
        <v>94.1</v>
      </c>
      <c r="P727" s="34">
        <v>28.5</v>
      </c>
      <c r="Q727" s="34">
        <f t="shared" si="430"/>
        <v>0</v>
      </c>
      <c r="R727" s="67">
        <f t="shared" si="427"/>
        <v>0</v>
      </c>
    </row>
    <row r="728" spans="1:18">
      <c r="A728" s="30" t="s">
        <v>195</v>
      </c>
      <c r="B728" s="31">
        <v>906</v>
      </c>
      <c r="C728" s="32">
        <v>1</v>
      </c>
      <c r="D728" s="32">
        <v>6</v>
      </c>
      <c r="E728" s="23" t="s">
        <v>617</v>
      </c>
      <c r="F728" s="29" t="s">
        <v>196</v>
      </c>
      <c r="G728" s="24">
        <v>120000</v>
      </c>
      <c r="H728" s="24">
        <v>10000</v>
      </c>
      <c r="I728" s="25">
        <v>8874</v>
      </c>
      <c r="J728" s="26">
        <f t="shared" si="403"/>
        <v>88.7</v>
      </c>
      <c r="K728" s="28">
        <f t="shared" si="400"/>
        <v>120</v>
      </c>
      <c r="L728" s="28">
        <v>10</v>
      </c>
      <c r="M728" s="2">
        <f t="shared" si="411"/>
        <v>10</v>
      </c>
      <c r="N728" s="2">
        <f t="shared" si="411"/>
        <v>8.9</v>
      </c>
      <c r="O728" s="27">
        <f t="shared" si="404"/>
        <v>89</v>
      </c>
      <c r="P728" s="34">
        <v>8.9</v>
      </c>
      <c r="Q728" s="34">
        <f t="shared" si="430"/>
        <v>0</v>
      </c>
      <c r="R728" s="67">
        <f t="shared" si="427"/>
        <v>0</v>
      </c>
    </row>
    <row r="729" spans="1:18">
      <c r="A729" s="30" t="s">
        <v>197</v>
      </c>
      <c r="B729" s="31">
        <v>906</v>
      </c>
      <c r="C729" s="32">
        <v>1</v>
      </c>
      <c r="D729" s="32">
        <v>6</v>
      </c>
      <c r="E729" s="23" t="s">
        <v>617</v>
      </c>
      <c r="F729" s="29" t="s">
        <v>198</v>
      </c>
      <c r="G729" s="24">
        <v>96000</v>
      </c>
      <c r="H729" s="24">
        <v>60000</v>
      </c>
      <c r="I729" s="25">
        <v>56784.1</v>
      </c>
      <c r="J729" s="26">
        <f t="shared" si="403"/>
        <v>94.6</v>
      </c>
      <c r="K729" s="28">
        <f t="shared" si="400"/>
        <v>96</v>
      </c>
      <c r="L729" s="28">
        <v>60</v>
      </c>
      <c r="M729" s="2">
        <f t="shared" si="411"/>
        <v>60</v>
      </c>
      <c r="N729" s="2">
        <f t="shared" si="411"/>
        <v>56.8</v>
      </c>
      <c r="O729" s="27">
        <f t="shared" si="404"/>
        <v>94.7</v>
      </c>
      <c r="P729" s="34">
        <v>56.8</v>
      </c>
      <c r="Q729" s="34">
        <f t="shared" si="430"/>
        <v>0</v>
      </c>
      <c r="R729" s="67">
        <f t="shared" si="427"/>
        <v>0</v>
      </c>
    </row>
    <row r="730" spans="1:18">
      <c r="A730" s="30" t="s">
        <v>32</v>
      </c>
      <c r="B730" s="31">
        <v>906</v>
      </c>
      <c r="C730" s="32">
        <v>1</v>
      </c>
      <c r="D730" s="32">
        <v>11</v>
      </c>
      <c r="E730" s="23" t="s">
        <v>94</v>
      </c>
      <c r="F730" s="29" t="s">
        <v>94</v>
      </c>
      <c r="G730" s="24">
        <v>155769000</v>
      </c>
      <c r="H730" s="24">
        <v>110960802.56999999</v>
      </c>
      <c r="I730" s="25">
        <v>0</v>
      </c>
      <c r="J730" s="26">
        <f t="shared" si="403"/>
        <v>0</v>
      </c>
      <c r="K730" s="2">
        <f t="shared" ref="K730:M730" si="434">K731+K733+K735</f>
        <v>155769</v>
      </c>
      <c r="L730" s="2">
        <f t="shared" si="434"/>
        <v>167257.1</v>
      </c>
      <c r="M730" s="2">
        <f t="shared" si="434"/>
        <v>110960.8</v>
      </c>
      <c r="N730" s="2">
        <f>N731+N733+N735</f>
        <v>0</v>
      </c>
      <c r="O730" s="27">
        <f t="shared" si="404"/>
        <v>0</v>
      </c>
      <c r="P730" s="34">
        <v>0</v>
      </c>
      <c r="Q730" s="34">
        <f t="shared" si="430"/>
        <v>0</v>
      </c>
      <c r="R730" s="67">
        <f t="shared" si="427"/>
        <v>0</v>
      </c>
    </row>
    <row r="731" spans="1:18" ht="78.75">
      <c r="A731" s="30" t="s">
        <v>618</v>
      </c>
      <c r="B731" s="31">
        <v>906</v>
      </c>
      <c r="C731" s="32">
        <v>1</v>
      </c>
      <c r="D731" s="32">
        <v>11</v>
      </c>
      <c r="E731" s="23" t="s">
        <v>619</v>
      </c>
      <c r="F731" s="29"/>
      <c r="G731" s="24">
        <v>98769000</v>
      </c>
      <c r="H731" s="24">
        <v>98769000</v>
      </c>
      <c r="I731" s="25">
        <v>0</v>
      </c>
      <c r="J731" s="26">
        <f t="shared" si="403"/>
        <v>0</v>
      </c>
      <c r="K731" s="2">
        <f t="shared" ref="K731:M731" si="435">K732</f>
        <v>98769</v>
      </c>
      <c r="L731" s="2">
        <f t="shared" si="435"/>
        <v>98769</v>
      </c>
      <c r="M731" s="2">
        <f t="shared" si="435"/>
        <v>98769</v>
      </c>
      <c r="N731" s="2">
        <f>N732</f>
        <v>0</v>
      </c>
      <c r="O731" s="27">
        <f t="shared" si="404"/>
        <v>0</v>
      </c>
      <c r="P731" s="34">
        <v>0</v>
      </c>
      <c r="Q731" s="34">
        <f t="shared" si="430"/>
        <v>0</v>
      </c>
      <c r="R731" s="67">
        <f t="shared" si="427"/>
        <v>0</v>
      </c>
    </row>
    <row r="732" spans="1:18">
      <c r="A732" s="30" t="s">
        <v>620</v>
      </c>
      <c r="B732" s="31">
        <v>906</v>
      </c>
      <c r="C732" s="32">
        <v>1</v>
      </c>
      <c r="D732" s="32">
        <v>11</v>
      </c>
      <c r="E732" s="23" t="s">
        <v>619</v>
      </c>
      <c r="F732" s="29" t="s">
        <v>621</v>
      </c>
      <c r="G732" s="24">
        <v>98769000</v>
      </c>
      <c r="H732" s="24">
        <v>98769000</v>
      </c>
      <c r="I732" s="25">
        <v>0</v>
      </c>
      <c r="J732" s="26">
        <f t="shared" si="403"/>
        <v>0</v>
      </c>
      <c r="K732" s="28">
        <f t="shared" si="400"/>
        <v>98769</v>
      </c>
      <c r="L732" s="28">
        <v>98769</v>
      </c>
      <c r="M732" s="2">
        <f t="shared" si="411"/>
        <v>98769</v>
      </c>
      <c r="N732" s="2">
        <f t="shared" si="411"/>
        <v>0</v>
      </c>
      <c r="O732" s="27">
        <f t="shared" si="404"/>
        <v>0</v>
      </c>
      <c r="P732" s="34">
        <v>0</v>
      </c>
      <c r="Q732" s="34">
        <f t="shared" si="430"/>
        <v>0</v>
      </c>
      <c r="R732" s="67">
        <f t="shared" si="427"/>
        <v>0</v>
      </c>
    </row>
    <row r="733" spans="1:18" ht="47.25">
      <c r="A733" s="30" t="s">
        <v>253</v>
      </c>
      <c r="B733" s="31">
        <v>906</v>
      </c>
      <c r="C733" s="32">
        <v>1</v>
      </c>
      <c r="D733" s="32">
        <v>11</v>
      </c>
      <c r="E733" s="23" t="s">
        <v>254</v>
      </c>
      <c r="F733" s="29"/>
      <c r="G733" s="24">
        <v>20000000</v>
      </c>
      <c r="H733" s="24">
        <v>5448534.5700000003</v>
      </c>
      <c r="I733" s="25">
        <v>0</v>
      </c>
      <c r="J733" s="26">
        <f t="shared" si="403"/>
        <v>0</v>
      </c>
      <c r="K733" s="2">
        <f t="shared" ref="K733:M733" si="436">K734</f>
        <v>20000</v>
      </c>
      <c r="L733" s="2">
        <f t="shared" si="436"/>
        <v>59052.7</v>
      </c>
      <c r="M733" s="2">
        <f t="shared" si="436"/>
        <v>5448.5</v>
      </c>
      <c r="N733" s="2">
        <f>N734</f>
        <v>0</v>
      </c>
      <c r="O733" s="27">
        <f t="shared" si="404"/>
        <v>0</v>
      </c>
      <c r="P733" s="34">
        <v>0</v>
      </c>
      <c r="Q733" s="34">
        <f t="shared" si="430"/>
        <v>0</v>
      </c>
      <c r="R733" s="67">
        <f t="shared" si="427"/>
        <v>0</v>
      </c>
    </row>
    <row r="734" spans="1:18">
      <c r="A734" s="30" t="s">
        <v>620</v>
      </c>
      <c r="B734" s="31">
        <v>906</v>
      </c>
      <c r="C734" s="32">
        <v>1</v>
      </c>
      <c r="D734" s="32">
        <v>11</v>
      </c>
      <c r="E734" s="23" t="s">
        <v>254</v>
      </c>
      <c r="F734" s="29" t="s">
        <v>621</v>
      </c>
      <c r="G734" s="24">
        <v>20000000</v>
      </c>
      <c r="H734" s="24">
        <v>5448534.5700000003</v>
      </c>
      <c r="I734" s="25">
        <v>0</v>
      </c>
      <c r="J734" s="26">
        <f t="shared" si="403"/>
        <v>0</v>
      </c>
      <c r="K734" s="28">
        <f t="shared" si="400"/>
        <v>20000</v>
      </c>
      <c r="L734" s="28">
        <v>59052.7</v>
      </c>
      <c r="M734" s="2">
        <f t="shared" si="411"/>
        <v>5448.5</v>
      </c>
      <c r="N734" s="2">
        <f t="shared" si="411"/>
        <v>0</v>
      </c>
      <c r="O734" s="27">
        <f t="shared" si="404"/>
        <v>0</v>
      </c>
      <c r="P734" s="34">
        <v>0</v>
      </c>
      <c r="Q734" s="34">
        <f t="shared" si="430"/>
        <v>0</v>
      </c>
      <c r="R734" s="67">
        <f t="shared" si="427"/>
        <v>0</v>
      </c>
    </row>
    <row r="735" spans="1:18">
      <c r="A735" s="30" t="s">
        <v>331</v>
      </c>
      <c r="B735" s="31">
        <v>906</v>
      </c>
      <c r="C735" s="32">
        <v>1</v>
      </c>
      <c r="D735" s="32">
        <v>11</v>
      </c>
      <c r="E735" s="23" t="s">
        <v>332</v>
      </c>
      <c r="F735" s="29"/>
      <c r="G735" s="24">
        <v>37000000</v>
      </c>
      <c r="H735" s="24">
        <v>6743268</v>
      </c>
      <c r="I735" s="25">
        <v>0</v>
      </c>
      <c r="J735" s="26">
        <f t="shared" si="403"/>
        <v>0</v>
      </c>
      <c r="K735" s="2">
        <f t="shared" ref="K735:M735" si="437">K736</f>
        <v>37000</v>
      </c>
      <c r="L735" s="2">
        <f t="shared" si="437"/>
        <v>9435.4</v>
      </c>
      <c r="M735" s="2">
        <f t="shared" si="437"/>
        <v>6743.3</v>
      </c>
      <c r="N735" s="2">
        <f>N736</f>
        <v>0</v>
      </c>
      <c r="O735" s="27">
        <f t="shared" si="404"/>
        <v>0</v>
      </c>
      <c r="P735" s="34">
        <v>0</v>
      </c>
      <c r="Q735" s="34">
        <f t="shared" si="430"/>
        <v>0</v>
      </c>
      <c r="R735" s="67">
        <f t="shared" si="427"/>
        <v>0</v>
      </c>
    </row>
    <row r="736" spans="1:18">
      <c r="A736" s="30" t="s">
        <v>620</v>
      </c>
      <c r="B736" s="31">
        <v>906</v>
      </c>
      <c r="C736" s="32">
        <v>1</v>
      </c>
      <c r="D736" s="32">
        <v>11</v>
      </c>
      <c r="E736" s="23" t="s">
        <v>332</v>
      </c>
      <c r="F736" s="29" t="s">
        <v>621</v>
      </c>
      <c r="G736" s="24">
        <v>37000000</v>
      </c>
      <c r="H736" s="24">
        <v>6743268</v>
      </c>
      <c r="I736" s="25">
        <v>0</v>
      </c>
      <c r="J736" s="26">
        <f t="shared" si="403"/>
        <v>0</v>
      </c>
      <c r="K736" s="28">
        <f t="shared" si="400"/>
        <v>37000</v>
      </c>
      <c r="L736" s="28">
        <v>9435.4</v>
      </c>
      <c r="M736" s="2">
        <f t="shared" si="411"/>
        <v>6743.3</v>
      </c>
      <c r="N736" s="2">
        <f t="shared" si="411"/>
        <v>0</v>
      </c>
      <c r="O736" s="27">
        <f t="shared" si="404"/>
        <v>0</v>
      </c>
      <c r="P736" s="34">
        <v>0</v>
      </c>
      <c r="Q736" s="34">
        <f t="shared" si="430"/>
        <v>0</v>
      </c>
      <c r="R736" s="67">
        <f t="shared" si="427"/>
        <v>0</v>
      </c>
    </row>
    <row r="737" spans="1:18">
      <c r="A737" s="30" t="s">
        <v>34</v>
      </c>
      <c r="B737" s="31">
        <v>906</v>
      </c>
      <c r="C737" s="32">
        <v>1</v>
      </c>
      <c r="D737" s="32">
        <v>13</v>
      </c>
      <c r="E737" s="23" t="s">
        <v>94</v>
      </c>
      <c r="F737" s="29" t="s">
        <v>94</v>
      </c>
      <c r="G737" s="24">
        <v>231968000</v>
      </c>
      <c r="H737" s="24">
        <v>126290701.15000001</v>
      </c>
      <c r="I737" s="25">
        <v>111439698.19</v>
      </c>
      <c r="J737" s="26">
        <f t="shared" si="403"/>
        <v>88.2</v>
      </c>
      <c r="K737" s="2">
        <f t="shared" ref="K737:M737" si="438">K738+K740+K742+K744</f>
        <v>231968</v>
      </c>
      <c r="L737" s="2">
        <f t="shared" si="438"/>
        <v>126290.7</v>
      </c>
      <c r="M737" s="2">
        <f t="shared" si="438"/>
        <v>126290.7</v>
      </c>
      <c r="N737" s="2">
        <f>N738+N740+N742+N744</f>
        <v>111439.7</v>
      </c>
      <c r="O737" s="27">
        <f t="shared" si="404"/>
        <v>88.2</v>
      </c>
      <c r="P737" s="34">
        <v>111439.7</v>
      </c>
      <c r="Q737" s="34">
        <f t="shared" si="430"/>
        <v>0</v>
      </c>
      <c r="R737" s="67">
        <f t="shared" si="427"/>
        <v>0</v>
      </c>
    </row>
    <row r="738" spans="1:18" ht="110.25">
      <c r="A738" s="30" t="s">
        <v>622</v>
      </c>
      <c r="B738" s="31">
        <v>906</v>
      </c>
      <c r="C738" s="32">
        <v>1</v>
      </c>
      <c r="D738" s="32">
        <v>13</v>
      </c>
      <c r="E738" s="23" t="s">
        <v>623</v>
      </c>
      <c r="F738" s="29" t="s">
        <v>94</v>
      </c>
      <c r="G738" s="24">
        <v>228835100</v>
      </c>
      <c r="H738" s="24">
        <v>123220491.15000001</v>
      </c>
      <c r="I738" s="25">
        <v>108379744.19</v>
      </c>
      <c r="J738" s="26">
        <f t="shared" si="403"/>
        <v>88</v>
      </c>
      <c r="K738" s="2">
        <f t="shared" ref="K738:M738" si="439">K739</f>
        <v>228835.1</v>
      </c>
      <c r="L738" s="2">
        <f t="shared" si="439"/>
        <v>123220.5</v>
      </c>
      <c r="M738" s="2">
        <f t="shared" si="439"/>
        <v>123220.5</v>
      </c>
      <c r="N738" s="2">
        <f>N739</f>
        <v>108379.7</v>
      </c>
      <c r="O738" s="27">
        <f t="shared" si="404"/>
        <v>88</v>
      </c>
      <c r="P738" s="34">
        <v>108379.7</v>
      </c>
      <c r="Q738" s="34">
        <f t="shared" si="430"/>
        <v>0</v>
      </c>
      <c r="R738" s="67">
        <f t="shared" si="427"/>
        <v>0</v>
      </c>
    </row>
    <row r="739" spans="1:18" ht="94.5">
      <c r="A739" s="30" t="s">
        <v>245</v>
      </c>
      <c r="B739" s="31">
        <v>906</v>
      </c>
      <c r="C739" s="32">
        <v>1</v>
      </c>
      <c r="D739" s="32">
        <v>13</v>
      </c>
      <c r="E739" s="23" t="s">
        <v>623</v>
      </c>
      <c r="F739" s="29" t="s">
        <v>246</v>
      </c>
      <c r="G739" s="24">
        <v>228835100</v>
      </c>
      <c r="H739" s="24">
        <v>123220491.15000001</v>
      </c>
      <c r="I739" s="25">
        <v>108379744.19</v>
      </c>
      <c r="J739" s="26">
        <f t="shared" si="403"/>
        <v>88</v>
      </c>
      <c r="K739" s="28">
        <f t="shared" si="400"/>
        <v>228835.1</v>
      </c>
      <c r="L739" s="28">
        <v>123220.5</v>
      </c>
      <c r="M739" s="2">
        <f t="shared" si="411"/>
        <v>123220.5</v>
      </c>
      <c r="N739" s="2">
        <f t="shared" si="411"/>
        <v>108379.7</v>
      </c>
      <c r="O739" s="27">
        <f t="shared" si="404"/>
        <v>88</v>
      </c>
      <c r="P739" s="34">
        <v>108379.7</v>
      </c>
      <c r="Q739" s="34">
        <f t="shared" si="430"/>
        <v>0</v>
      </c>
      <c r="R739" s="67">
        <f t="shared" si="427"/>
        <v>0</v>
      </c>
    </row>
    <row r="740" spans="1:18" ht="110.25">
      <c r="A740" s="30" t="s">
        <v>624</v>
      </c>
      <c r="B740" s="31">
        <v>906</v>
      </c>
      <c r="C740" s="32">
        <v>1</v>
      </c>
      <c r="D740" s="32">
        <v>13</v>
      </c>
      <c r="E740" s="23" t="s">
        <v>625</v>
      </c>
      <c r="F740" s="29" t="s">
        <v>94</v>
      </c>
      <c r="G740" s="24">
        <v>738500</v>
      </c>
      <c r="H740" s="24">
        <v>738500</v>
      </c>
      <c r="I740" s="25">
        <v>738500</v>
      </c>
      <c r="J740" s="26">
        <f t="shared" si="403"/>
        <v>100</v>
      </c>
      <c r="K740" s="2">
        <f t="shared" ref="K740:M740" si="440">K741</f>
        <v>738.5</v>
      </c>
      <c r="L740" s="2">
        <f t="shared" si="440"/>
        <v>738.5</v>
      </c>
      <c r="M740" s="2">
        <f t="shared" si="440"/>
        <v>738.5</v>
      </c>
      <c r="N740" s="2">
        <f>N741</f>
        <v>738.5</v>
      </c>
      <c r="O740" s="27">
        <f t="shared" si="404"/>
        <v>100</v>
      </c>
      <c r="P740" s="34">
        <v>738.5</v>
      </c>
      <c r="Q740" s="34">
        <f t="shared" si="430"/>
        <v>0</v>
      </c>
      <c r="R740" s="67">
        <f t="shared" si="427"/>
        <v>0</v>
      </c>
    </row>
    <row r="741" spans="1:18">
      <c r="A741" s="30" t="s">
        <v>397</v>
      </c>
      <c r="B741" s="31">
        <v>906</v>
      </c>
      <c r="C741" s="32">
        <v>1</v>
      </c>
      <c r="D741" s="32">
        <v>13</v>
      </c>
      <c r="E741" s="23" t="s">
        <v>625</v>
      </c>
      <c r="F741" s="29" t="s">
        <v>398</v>
      </c>
      <c r="G741" s="24">
        <v>738500</v>
      </c>
      <c r="H741" s="24">
        <v>738500</v>
      </c>
      <c r="I741" s="25">
        <v>738500</v>
      </c>
      <c r="J741" s="26">
        <f t="shared" si="403"/>
        <v>100</v>
      </c>
      <c r="K741" s="28">
        <f t="shared" si="400"/>
        <v>738.5</v>
      </c>
      <c r="L741" s="28">
        <v>738.5</v>
      </c>
      <c r="M741" s="2">
        <f t="shared" si="411"/>
        <v>738.5</v>
      </c>
      <c r="N741" s="2">
        <f t="shared" si="411"/>
        <v>738.5</v>
      </c>
      <c r="O741" s="27">
        <f t="shared" si="404"/>
        <v>100</v>
      </c>
      <c r="P741" s="34">
        <v>738.5</v>
      </c>
      <c r="Q741" s="34">
        <f t="shared" si="430"/>
        <v>0</v>
      </c>
      <c r="R741" s="67">
        <f t="shared" si="427"/>
        <v>0</v>
      </c>
    </row>
    <row r="742" spans="1:18" ht="126">
      <c r="A742" s="30" t="s">
        <v>626</v>
      </c>
      <c r="B742" s="31">
        <v>906</v>
      </c>
      <c r="C742" s="32">
        <v>1</v>
      </c>
      <c r="D742" s="32">
        <v>13</v>
      </c>
      <c r="E742" s="23" t="s">
        <v>627</v>
      </c>
      <c r="F742" s="29" t="s">
        <v>94</v>
      </c>
      <c r="G742" s="24">
        <v>2094400</v>
      </c>
      <c r="H742" s="24">
        <v>2094400</v>
      </c>
      <c r="I742" s="25">
        <v>2094400</v>
      </c>
      <c r="J742" s="26">
        <f t="shared" si="403"/>
        <v>100</v>
      </c>
      <c r="K742" s="2">
        <f t="shared" ref="K742:M742" si="441">K743</f>
        <v>2094.4</v>
      </c>
      <c r="L742" s="2">
        <f t="shared" si="441"/>
        <v>2094.4</v>
      </c>
      <c r="M742" s="2">
        <f t="shared" si="441"/>
        <v>2094.4</v>
      </c>
      <c r="N742" s="2">
        <f>N743</f>
        <v>2094.4</v>
      </c>
      <c r="O742" s="27">
        <f t="shared" si="404"/>
        <v>100</v>
      </c>
      <c r="P742" s="34">
        <v>2094.4</v>
      </c>
      <c r="Q742" s="34">
        <f t="shared" si="430"/>
        <v>0</v>
      </c>
      <c r="R742" s="67">
        <f t="shared" si="427"/>
        <v>0</v>
      </c>
    </row>
    <row r="743" spans="1:18">
      <c r="A743" s="30" t="s">
        <v>397</v>
      </c>
      <c r="B743" s="31">
        <v>906</v>
      </c>
      <c r="C743" s="32">
        <v>1</v>
      </c>
      <c r="D743" s="32">
        <v>13</v>
      </c>
      <c r="E743" s="23" t="s">
        <v>627</v>
      </c>
      <c r="F743" s="29" t="s">
        <v>398</v>
      </c>
      <c r="G743" s="24">
        <v>2094400</v>
      </c>
      <c r="H743" s="24">
        <v>2094400</v>
      </c>
      <c r="I743" s="25">
        <v>2094400</v>
      </c>
      <c r="J743" s="26">
        <f t="shared" si="403"/>
        <v>100</v>
      </c>
      <c r="K743" s="28">
        <f t="shared" si="400"/>
        <v>2094.4</v>
      </c>
      <c r="L743" s="28">
        <v>2094.4</v>
      </c>
      <c r="M743" s="2">
        <f t="shared" si="411"/>
        <v>2094.4</v>
      </c>
      <c r="N743" s="2">
        <f t="shared" si="411"/>
        <v>2094.4</v>
      </c>
      <c r="O743" s="27">
        <f t="shared" si="404"/>
        <v>100</v>
      </c>
      <c r="P743" s="34">
        <v>2094.4</v>
      </c>
      <c r="Q743" s="34">
        <f t="shared" si="430"/>
        <v>0</v>
      </c>
      <c r="R743" s="67">
        <f t="shared" si="427"/>
        <v>0</v>
      </c>
    </row>
    <row r="744" spans="1:18" ht="78.75">
      <c r="A744" s="30" t="s">
        <v>628</v>
      </c>
      <c r="B744" s="31">
        <v>906</v>
      </c>
      <c r="C744" s="32">
        <v>1</v>
      </c>
      <c r="D744" s="32">
        <v>13</v>
      </c>
      <c r="E744" s="23" t="s">
        <v>629</v>
      </c>
      <c r="F744" s="29" t="s">
        <v>94</v>
      </c>
      <c r="G744" s="24">
        <v>300000</v>
      </c>
      <c r="H744" s="24">
        <v>237310</v>
      </c>
      <c r="I744" s="25">
        <v>227054</v>
      </c>
      <c r="J744" s="26">
        <f t="shared" si="403"/>
        <v>95.7</v>
      </c>
      <c r="K744" s="2">
        <f t="shared" ref="K744:M744" si="442">K745</f>
        <v>300</v>
      </c>
      <c r="L744" s="2">
        <f t="shared" si="442"/>
        <v>237.3</v>
      </c>
      <c r="M744" s="2">
        <f t="shared" si="442"/>
        <v>237.3</v>
      </c>
      <c r="N744" s="2">
        <f>N745</f>
        <v>227.1</v>
      </c>
      <c r="O744" s="27">
        <f t="shared" si="404"/>
        <v>95.7</v>
      </c>
      <c r="P744" s="34">
        <v>227.1</v>
      </c>
      <c r="Q744" s="34">
        <f t="shared" si="430"/>
        <v>0</v>
      </c>
      <c r="R744" s="67">
        <f t="shared" si="427"/>
        <v>0</v>
      </c>
    </row>
    <row r="745" spans="1:18" ht="31.5">
      <c r="A745" s="30" t="s">
        <v>114</v>
      </c>
      <c r="B745" s="31">
        <v>906</v>
      </c>
      <c r="C745" s="32">
        <v>1</v>
      </c>
      <c r="D745" s="32">
        <v>13</v>
      </c>
      <c r="E745" s="23" t="s">
        <v>629</v>
      </c>
      <c r="F745" s="29" t="s">
        <v>115</v>
      </c>
      <c r="G745" s="24">
        <v>300000</v>
      </c>
      <c r="H745" s="24">
        <v>237310</v>
      </c>
      <c r="I745" s="25">
        <v>227054</v>
      </c>
      <c r="J745" s="26">
        <f t="shared" si="403"/>
        <v>95.7</v>
      </c>
      <c r="K745" s="28">
        <f t="shared" si="400"/>
        <v>300</v>
      </c>
      <c r="L745" s="28">
        <v>237.3</v>
      </c>
      <c r="M745" s="2">
        <f t="shared" si="411"/>
        <v>237.3</v>
      </c>
      <c r="N745" s="2">
        <f t="shared" si="411"/>
        <v>227.1</v>
      </c>
      <c r="O745" s="27">
        <f t="shared" si="404"/>
        <v>95.7</v>
      </c>
      <c r="P745" s="34">
        <v>227.1</v>
      </c>
      <c r="Q745" s="34">
        <f t="shared" si="430"/>
        <v>0</v>
      </c>
      <c r="R745" s="67">
        <f t="shared" si="427"/>
        <v>0</v>
      </c>
    </row>
    <row r="746" spans="1:18">
      <c r="A746" s="30" t="s">
        <v>630</v>
      </c>
      <c r="B746" s="31">
        <v>906</v>
      </c>
      <c r="C746" s="32">
        <v>2</v>
      </c>
      <c r="D746" s="32" t="s">
        <v>94</v>
      </c>
      <c r="E746" s="23" t="s">
        <v>94</v>
      </c>
      <c r="F746" s="29" t="s">
        <v>94</v>
      </c>
      <c r="G746" s="24">
        <v>5563500</v>
      </c>
      <c r="H746" s="24">
        <v>5563500</v>
      </c>
      <c r="I746" s="25">
        <v>5563500</v>
      </c>
      <c r="J746" s="26">
        <f t="shared" si="403"/>
        <v>100</v>
      </c>
      <c r="K746" s="2">
        <f t="shared" ref="K746:M748" si="443">K747</f>
        <v>5563.5</v>
      </c>
      <c r="L746" s="2">
        <f t="shared" si="443"/>
        <v>5563.5</v>
      </c>
      <c r="M746" s="2">
        <f t="shared" si="443"/>
        <v>5563.5</v>
      </c>
      <c r="N746" s="2">
        <f>N747</f>
        <v>5563.5</v>
      </c>
      <c r="O746" s="27">
        <f t="shared" si="404"/>
        <v>100</v>
      </c>
      <c r="P746" s="34">
        <v>5563.5</v>
      </c>
      <c r="Q746" s="34">
        <f t="shared" si="430"/>
        <v>0</v>
      </c>
      <c r="R746" s="67">
        <f t="shared" si="427"/>
        <v>0</v>
      </c>
    </row>
    <row r="747" spans="1:18">
      <c r="A747" s="30" t="s">
        <v>35</v>
      </c>
      <c r="B747" s="31">
        <v>906</v>
      </c>
      <c r="C747" s="32">
        <v>2</v>
      </c>
      <c r="D747" s="32">
        <v>3</v>
      </c>
      <c r="E747" s="23" t="s">
        <v>94</v>
      </c>
      <c r="F747" s="29" t="s">
        <v>94</v>
      </c>
      <c r="G747" s="24">
        <v>5563500</v>
      </c>
      <c r="H747" s="24">
        <v>5563500</v>
      </c>
      <c r="I747" s="25">
        <v>5563500</v>
      </c>
      <c r="J747" s="26">
        <f t="shared" si="403"/>
        <v>100</v>
      </c>
      <c r="K747" s="2">
        <f t="shared" si="443"/>
        <v>5563.5</v>
      </c>
      <c r="L747" s="2">
        <f t="shared" si="443"/>
        <v>5563.5</v>
      </c>
      <c r="M747" s="2">
        <f t="shared" si="443"/>
        <v>5563.5</v>
      </c>
      <c r="N747" s="2">
        <f>N748</f>
        <v>5563.5</v>
      </c>
      <c r="O747" s="27">
        <f t="shared" si="404"/>
        <v>100</v>
      </c>
      <c r="P747" s="34">
        <v>5563.5</v>
      </c>
      <c r="Q747" s="34">
        <f t="shared" si="430"/>
        <v>0</v>
      </c>
      <c r="R747" s="67">
        <f t="shared" si="427"/>
        <v>0</v>
      </c>
    </row>
    <row r="748" spans="1:18" ht="94.5">
      <c r="A748" s="30" t="s">
        <v>631</v>
      </c>
      <c r="B748" s="31">
        <v>906</v>
      </c>
      <c r="C748" s="32">
        <v>2</v>
      </c>
      <c r="D748" s="32">
        <v>3</v>
      </c>
      <c r="E748" s="23" t="s">
        <v>632</v>
      </c>
      <c r="F748" s="29" t="s">
        <v>94</v>
      </c>
      <c r="G748" s="24">
        <v>5563500</v>
      </c>
      <c r="H748" s="24">
        <v>5563500</v>
      </c>
      <c r="I748" s="25">
        <v>5563500</v>
      </c>
      <c r="J748" s="26">
        <f t="shared" si="403"/>
        <v>100</v>
      </c>
      <c r="K748" s="2">
        <f t="shared" si="443"/>
        <v>5563.5</v>
      </c>
      <c r="L748" s="2">
        <f t="shared" si="443"/>
        <v>5563.5</v>
      </c>
      <c r="M748" s="2">
        <f t="shared" si="443"/>
        <v>5563.5</v>
      </c>
      <c r="N748" s="2">
        <f>N749</f>
        <v>5563.5</v>
      </c>
      <c r="O748" s="27">
        <f t="shared" si="404"/>
        <v>100</v>
      </c>
      <c r="P748" s="34">
        <v>5563.5</v>
      </c>
      <c r="Q748" s="34">
        <f t="shared" si="430"/>
        <v>0</v>
      </c>
      <c r="R748" s="67">
        <f t="shared" si="427"/>
        <v>0</v>
      </c>
    </row>
    <row r="749" spans="1:18">
      <c r="A749" s="30" t="s">
        <v>397</v>
      </c>
      <c r="B749" s="31">
        <v>906</v>
      </c>
      <c r="C749" s="32">
        <v>2</v>
      </c>
      <c r="D749" s="32">
        <v>3</v>
      </c>
      <c r="E749" s="23" t="s">
        <v>632</v>
      </c>
      <c r="F749" s="29" t="s">
        <v>398</v>
      </c>
      <c r="G749" s="24">
        <v>5563500</v>
      </c>
      <c r="H749" s="24">
        <v>5563500</v>
      </c>
      <c r="I749" s="25">
        <v>5563500</v>
      </c>
      <c r="J749" s="26">
        <f t="shared" si="403"/>
        <v>100</v>
      </c>
      <c r="K749" s="28">
        <f t="shared" ref="K749:K820" si="444">G749/1000</f>
        <v>5563.5</v>
      </c>
      <c r="L749" s="28">
        <v>5563.5</v>
      </c>
      <c r="M749" s="2">
        <f t="shared" si="411"/>
        <v>5563.5</v>
      </c>
      <c r="N749" s="2">
        <f t="shared" si="411"/>
        <v>5563.5</v>
      </c>
      <c r="O749" s="27">
        <f t="shared" si="404"/>
        <v>100</v>
      </c>
      <c r="P749" s="34">
        <v>5563.5</v>
      </c>
      <c r="Q749" s="34">
        <f t="shared" si="430"/>
        <v>0</v>
      </c>
      <c r="R749" s="67">
        <f t="shared" si="427"/>
        <v>0</v>
      </c>
    </row>
    <row r="750" spans="1:18">
      <c r="A750" s="30" t="s">
        <v>472</v>
      </c>
      <c r="B750" s="31">
        <v>906</v>
      </c>
      <c r="C750" s="32">
        <v>4</v>
      </c>
      <c r="D750" s="32" t="s">
        <v>94</v>
      </c>
      <c r="E750" s="23" t="s">
        <v>94</v>
      </c>
      <c r="F750" s="29" t="s">
        <v>94</v>
      </c>
      <c r="G750" s="24">
        <v>67592900</v>
      </c>
      <c r="H750" s="24">
        <v>66030797</v>
      </c>
      <c r="I750" s="25">
        <v>64940909.289999999</v>
      </c>
      <c r="J750" s="26">
        <f t="shared" si="403"/>
        <v>98.3</v>
      </c>
      <c r="K750" s="2">
        <f t="shared" ref="K750:M751" si="445">K751</f>
        <v>67592.899999999994</v>
      </c>
      <c r="L750" s="2">
        <f t="shared" si="445"/>
        <v>66030.8</v>
      </c>
      <c r="M750" s="2">
        <f t="shared" si="445"/>
        <v>66030.8</v>
      </c>
      <c r="N750" s="2">
        <f>N751</f>
        <v>64940.9</v>
      </c>
      <c r="O750" s="27">
        <f t="shared" si="404"/>
        <v>98.3</v>
      </c>
      <c r="P750" s="34">
        <v>64940.9</v>
      </c>
      <c r="Q750" s="34">
        <f t="shared" si="430"/>
        <v>0</v>
      </c>
      <c r="R750" s="67">
        <f t="shared" si="427"/>
        <v>0</v>
      </c>
    </row>
    <row r="751" spans="1:18">
      <c r="A751" s="30" t="s">
        <v>46</v>
      </c>
      <c r="B751" s="31">
        <v>906</v>
      </c>
      <c r="C751" s="32">
        <v>4</v>
      </c>
      <c r="D751" s="32">
        <v>10</v>
      </c>
      <c r="E751" s="23" t="s">
        <v>94</v>
      </c>
      <c r="F751" s="29" t="s">
        <v>94</v>
      </c>
      <c r="G751" s="24">
        <v>67592900</v>
      </c>
      <c r="H751" s="24">
        <v>66030797</v>
      </c>
      <c r="I751" s="25">
        <v>64940909.289999999</v>
      </c>
      <c r="J751" s="26">
        <f t="shared" ref="J751:J823" si="446">I751*100/H751</f>
        <v>98.3</v>
      </c>
      <c r="K751" s="2">
        <f t="shared" si="445"/>
        <v>67592.899999999994</v>
      </c>
      <c r="L751" s="2">
        <f t="shared" si="445"/>
        <v>66030.8</v>
      </c>
      <c r="M751" s="2">
        <f t="shared" si="445"/>
        <v>66030.8</v>
      </c>
      <c r="N751" s="2">
        <f>N752</f>
        <v>64940.9</v>
      </c>
      <c r="O751" s="27">
        <f t="shared" ref="O751:O823" si="447">N751*100/M751</f>
        <v>98.3</v>
      </c>
      <c r="P751" s="34">
        <v>64940.9</v>
      </c>
      <c r="Q751" s="34">
        <f t="shared" si="430"/>
        <v>0</v>
      </c>
      <c r="R751" s="67">
        <f t="shared" si="427"/>
        <v>0</v>
      </c>
    </row>
    <row r="752" spans="1:18" ht="78.75">
      <c r="A752" s="30" t="s">
        <v>633</v>
      </c>
      <c r="B752" s="31">
        <v>906</v>
      </c>
      <c r="C752" s="32">
        <v>4</v>
      </c>
      <c r="D752" s="32">
        <v>10</v>
      </c>
      <c r="E752" s="23" t="s">
        <v>634</v>
      </c>
      <c r="F752" s="29" t="s">
        <v>94</v>
      </c>
      <c r="G752" s="24">
        <v>67592900</v>
      </c>
      <c r="H752" s="24">
        <v>66030797</v>
      </c>
      <c r="I752" s="25">
        <v>64940909.289999999</v>
      </c>
      <c r="J752" s="26">
        <f t="shared" si="446"/>
        <v>98.3</v>
      </c>
      <c r="K752" s="2">
        <f t="shared" ref="K752:M752" si="448">SUM(K753:K754)</f>
        <v>67592.899999999994</v>
      </c>
      <c r="L752" s="2">
        <f t="shared" ref="L752" si="449">SUM(L753:L754)</f>
        <v>66030.8</v>
      </c>
      <c r="M752" s="2">
        <f t="shared" si="448"/>
        <v>66030.8</v>
      </c>
      <c r="N752" s="2">
        <f>SUM(N753:N754)</f>
        <v>64940.9</v>
      </c>
      <c r="O752" s="27">
        <f t="shared" si="447"/>
        <v>98.3</v>
      </c>
      <c r="P752" s="34">
        <v>64940.9</v>
      </c>
      <c r="Q752" s="34">
        <f t="shared" si="430"/>
        <v>0</v>
      </c>
      <c r="R752" s="67">
        <f t="shared" si="427"/>
        <v>0</v>
      </c>
    </row>
    <row r="753" spans="1:18" ht="47.25">
      <c r="A753" s="30" t="s">
        <v>110</v>
      </c>
      <c r="B753" s="31">
        <v>906</v>
      </c>
      <c r="C753" s="32">
        <v>4</v>
      </c>
      <c r="D753" s="32">
        <v>10</v>
      </c>
      <c r="E753" s="23" t="s">
        <v>634</v>
      </c>
      <c r="F753" s="29" t="s">
        <v>111</v>
      </c>
      <c r="G753" s="24">
        <v>9568400</v>
      </c>
      <c r="H753" s="24">
        <v>9568400</v>
      </c>
      <c r="I753" s="25">
        <v>9568400</v>
      </c>
      <c r="J753" s="26">
        <f t="shared" si="446"/>
        <v>100</v>
      </c>
      <c r="K753" s="28">
        <f t="shared" si="444"/>
        <v>9568.4</v>
      </c>
      <c r="L753" s="28">
        <v>9568.4</v>
      </c>
      <c r="M753" s="2">
        <f t="shared" si="411"/>
        <v>9568.4</v>
      </c>
      <c r="N753" s="2">
        <f t="shared" si="411"/>
        <v>9568.4</v>
      </c>
      <c r="O753" s="27">
        <f t="shared" si="447"/>
        <v>100</v>
      </c>
      <c r="P753" s="34">
        <v>9568.4</v>
      </c>
      <c r="Q753" s="34">
        <f t="shared" si="430"/>
        <v>0</v>
      </c>
      <c r="R753" s="67">
        <f t="shared" si="427"/>
        <v>0</v>
      </c>
    </row>
    <row r="754" spans="1:18">
      <c r="A754" s="30" t="s">
        <v>106</v>
      </c>
      <c r="B754" s="31">
        <v>906</v>
      </c>
      <c r="C754" s="32">
        <v>4</v>
      </c>
      <c r="D754" s="32">
        <v>10</v>
      </c>
      <c r="E754" s="23" t="s">
        <v>634</v>
      </c>
      <c r="F754" s="29" t="s">
        <v>107</v>
      </c>
      <c r="G754" s="24">
        <v>58024500</v>
      </c>
      <c r="H754" s="24">
        <v>56462397</v>
      </c>
      <c r="I754" s="25">
        <v>55372509.289999999</v>
      </c>
      <c r="J754" s="26">
        <f t="shared" si="446"/>
        <v>98.1</v>
      </c>
      <c r="K754" s="28">
        <f t="shared" si="444"/>
        <v>58024.5</v>
      </c>
      <c r="L754" s="28">
        <v>56462.400000000001</v>
      </c>
      <c r="M754" s="2">
        <f t="shared" si="411"/>
        <v>56462.400000000001</v>
      </c>
      <c r="N754" s="2">
        <f t="shared" si="411"/>
        <v>55372.5</v>
      </c>
      <c r="O754" s="27">
        <f t="shared" si="447"/>
        <v>98.1</v>
      </c>
      <c r="P754" s="34">
        <v>55372.5</v>
      </c>
      <c r="Q754" s="34">
        <f t="shared" si="430"/>
        <v>0</v>
      </c>
      <c r="R754" s="67">
        <f t="shared" si="427"/>
        <v>0</v>
      </c>
    </row>
    <row r="755" spans="1:18">
      <c r="A755" s="30" t="s">
        <v>95</v>
      </c>
      <c r="B755" s="31">
        <v>906</v>
      </c>
      <c r="C755" s="32">
        <v>7</v>
      </c>
      <c r="D755" s="32" t="s">
        <v>94</v>
      </c>
      <c r="E755" s="23" t="s">
        <v>94</v>
      </c>
      <c r="F755" s="29" t="s">
        <v>94</v>
      </c>
      <c r="G755" s="24">
        <v>332930100</v>
      </c>
      <c r="H755" s="24">
        <v>126798000</v>
      </c>
      <c r="I755" s="25">
        <v>386714.4</v>
      </c>
      <c r="J755" s="26">
        <f t="shared" si="446"/>
        <v>0.3</v>
      </c>
      <c r="K755" s="2">
        <f t="shared" ref="K755:M755" si="450">K756+K759</f>
        <v>332930.09999999998</v>
      </c>
      <c r="L755" s="2">
        <f t="shared" si="450"/>
        <v>77374.3</v>
      </c>
      <c r="M755" s="2">
        <f t="shared" si="450"/>
        <v>126798</v>
      </c>
      <c r="N755" s="2">
        <f>N756+N759</f>
        <v>386.7</v>
      </c>
      <c r="O755" s="27">
        <f t="shared" si="447"/>
        <v>0.3</v>
      </c>
      <c r="P755" s="34">
        <v>386.7</v>
      </c>
      <c r="Q755" s="34">
        <f t="shared" si="430"/>
        <v>0</v>
      </c>
      <c r="R755" s="67">
        <f t="shared" si="427"/>
        <v>0</v>
      </c>
    </row>
    <row r="756" spans="1:18">
      <c r="A756" s="30" t="s">
        <v>56</v>
      </c>
      <c r="B756" s="31">
        <v>906</v>
      </c>
      <c r="C756" s="32">
        <v>7</v>
      </c>
      <c r="D756" s="32">
        <v>2</v>
      </c>
      <c r="E756" s="23" t="s">
        <v>94</v>
      </c>
      <c r="F756" s="29" t="s">
        <v>94</v>
      </c>
      <c r="G756" s="24">
        <v>332528000</v>
      </c>
      <c r="H756" s="24">
        <v>126406500</v>
      </c>
      <c r="I756" s="25">
        <v>0</v>
      </c>
      <c r="J756" s="26">
        <f t="shared" si="446"/>
        <v>0</v>
      </c>
      <c r="K756" s="2">
        <f t="shared" ref="K756:M757" si="451">K757</f>
        <v>332528</v>
      </c>
      <c r="L756" s="2">
        <f t="shared" si="451"/>
        <v>76982.8</v>
      </c>
      <c r="M756" s="2">
        <f t="shared" si="451"/>
        <v>126406.5</v>
      </c>
      <c r="N756" s="2">
        <f>N757</f>
        <v>0</v>
      </c>
      <c r="O756" s="27">
        <f t="shared" si="447"/>
        <v>0</v>
      </c>
      <c r="P756" s="34">
        <v>0</v>
      </c>
      <c r="Q756" s="34">
        <f t="shared" si="430"/>
        <v>0</v>
      </c>
      <c r="R756" s="67">
        <f t="shared" si="427"/>
        <v>0</v>
      </c>
    </row>
    <row r="757" spans="1:18">
      <c r="A757" s="30" t="s">
        <v>635</v>
      </c>
      <c r="B757" s="31">
        <v>906</v>
      </c>
      <c r="C757" s="32">
        <v>7</v>
      </c>
      <c r="D757" s="32">
        <v>2</v>
      </c>
      <c r="E757" s="23" t="s">
        <v>636</v>
      </c>
      <c r="F757" s="29"/>
      <c r="G757" s="24">
        <v>332528000</v>
      </c>
      <c r="H757" s="24">
        <v>126406500</v>
      </c>
      <c r="I757" s="25">
        <v>0</v>
      </c>
      <c r="J757" s="26">
        <f t="shared" si="446"/>
        <v>0</v>
      </c>
      <c r="K757" s="2">
        <f t="shared" si="451"/>
        <v>332528</v>
      </c>
      <c r="L757" s="2">
        <f t="shared" si="451"/>
        <v>76982.8</v>
      </c>
      <c r="M757" s="2">
        <f t="shared" si="451"/>
        <v>126406.5</v>
      </c>
      <c r="N757" s="2">
        <f>N758</f>
        <v>0</v>
      </c>
      <c r="O757" s="27">
        <f t="shared" si="447"/>
        <v>0</v>
      </c>
      <c r="P757" s="34">
        <v>0</v>
      </c>
      <c r="Q757" s="34">
        <f t="shared" si="430"/>
        <v>0</v>
      </c>
      <c r="R757" s="67">
        <f t="shared" si="427"/>
        <v>0</v>
      </c>
    </row>
    <row r="758" spans="1:18" ht="31.5">
      <c r="A758" s="30" t="s">
        <v>201</v>
      </c>
      <c r="B758" s="31">
        <v>906</v>
      </c>
      <c r="C758" s="32">
        <v>7</v>
      </c>
      <c r="D758" s="32">
        <v>2</v>
      </c>
      <c r="E758" s="23" t="s">
        <v>636</v>
      </c>
      <c r="F758" s="29" t="s">
        <v>202</v>
      </c>
      <c r="G758" s="24">
        <v>332528000</v>
      </c>
      <c r="H758" s="24">
        <v>126406500</v>
      </c>
      <c r="I758" s="25">
        <v>0</v>
      </c>
      <c r="J758" s="26">
        <f t="shared" si="446"/>
        <v>0</v>
      </c>
      <c r="K758" s="28">
        <f t="shared" si="444"/>
        <v>332528</v>
      </c>
      <c r="L758" s="28">
        <v>76982.8</v>
      </c>
      <c r="M758" s="2">
        <f t="shared" si="411"/>
        <v>126406.5</v>
      </c>
      <c r="N758" s="2">
        <f t="shared" si="411"/>
        <v>0</v>
      </c>
      <c r="O758" s="27">
        <f t="shared" si="447"/>
        <v>0</v>
      </c>
      <c r="P758" s="34">
        <v>0</v>
      </c>
      <c r="Q758" s="34">
        <f t="shared" si="430"/>
        <v>0</v>
      </c>
      <c r="R758" s="67">
        <f t="shared" si="427"/>
        <v>0</v>
      </c>
    </row>
    <row r="759" spans="1:18" ht="31.5">
      <c r="A759" s="30" t="s">
        <v>58</v>
      </c>
      <c r="B759" s="31">
        <v>906</v>
      </c>
      <c r="C759" s="32">
        <v>7</v>
      </c>
      <c r="D759" s="32">
        <v>5</v>
      </c>
      <c r="E759" s="23" t="s">
        <v>94</v>
      </c>
      <c r="F759" s="29" t="s">
        <v>94</v>
      </c>
      <c r="G759" s="24">
        <v>402100</v>
      </c>
      <c r="H759" s="24">
        <v>391500</v>
      </c>
      <c r="I759" s="25">
        <v>386714.4</v>
      </c>
      <c r="J759" s="26">
        <f t="shared" si="446"/>
        <v>98.8</v>
      </c>
      <c r="K759" s="2">
        <f t="shared" ref="K759:M759" si="452">K760</f>
        <v>402.1</v>
      </c>
      <c r="L759" s="2">
        <f t="shared" si="452"/>
        <v>391.5</v>
      </c>
      <c r="M759" s="2">
        <f t="shared" si="452"/>
        <v>391.5</v>
      </c>
      <c r="N759" s="2">
        <f>N760</f>
        <v>386.7</v>
      </c>
      <c r="O759" s="27">
        <f t="shared" si="447"/>
        <v>98.8</v>
      </c>
      <c r="P759" s="34">
        <v>386.7</v>
      </c>
      <c r="Q759" s="34">
        <f t="shared" si="430"/>
        <v>0</v>
      </c>
      <c r="R759" s="67">
        <f t="shared" si="427"/>
        <v>0</v>
      </c>
    </row>
    <row r="760" spans="1:18" ht="63">
      <c r="A760" s="30" t="s">
        <v>637</v>
      </c>
      <c r="B760" s="31">
        <v>906</v>
      </c>
      <c r="C760" s="32">
        <v>7</v>
      </c>
      <c r="D760" s="32">
        <v>5</v>
      </c>
      <c r="E760" s="23" t="s">
        <v>638</v>
      </c>
      <c r="F760" s="29"/>
      <c r="G760" s="24">
        <f>SUM(G761:G762)</f>
        <v>402100</v>
      </c>
      <c r="H760" s="24">
        <f t="shared" ref="H760:I760" si="453">SUM(H761:H762)</f>
        <v>391500</v>
      </c>
      <c r="I760" s="24">
        <f t="shared" si="453"/>
        <v>386714.4</v>
      </c>
      <c r="J760" s="26">
        <f t="shared" si="446"/>
        <v>98.8</v>
      </c>
      <c r="K760" s="2">
        <f t="shared" ref="K760:M760" si="454">SUM(K761:K762)</f>
        <v>402.1</v>
      </c>
      <c r="L760" s="2">
        <f t="shared" ref="L760" si="455">SUM(L761:L762)</f>
        <v>391.5</v>
      </c>
      <c r="M760" s="2">
        <f t="shared" si="454"/>
        <v>391.5</v>
      </c>
      <c r="N760" s="2">
        <f>SUM(N761:N762)</f>
        <v>386.7</v>
      </c>
      <c r="O760" s="27">
        <f t="shared" si="447"/>
        <v>98.8</v>
      </c>
      <c r="P760" s="34">
        <v>386.7</v>
      </c>
      <c r="Q760" s="34">
        <f t="shared" si="430"/>
        <v>0</v>
      </c>
      <c r="R760" s="67">
        <f t="shared" si="427"/>
        <v>0</v>
      </c>
    </row>
    <row r="761" spans="1:18" ht="31.5">
      <c r="A761" s="30" t="s">
        <v>189</v>
      </c>
      <c r="B761" s="31">
        <v>906</v>
      </c>
      <c r="C761" s="32">
        <v>7</v>
      </c>
      <c r="D761" s="32">
        <v>5</v>
      </c>
      <c r="E761" s="23" t="s">
        <v>638</v>
      </c>
      <c r="F761" s="29" t="s">
        <v>190</v>
      </c>
      <c r="G761" s="24">
        <v>212100</v>
      </c>
      <c r="H761" s="24">
        <v>326150</v>
      </c>
      <c r="I761" s="25">
        <v>321364.40000000002</v>
      </c>
      <c r="J761" s="26">
        <f t="shared" si="446"/>
        <v>98.5</v>
      </c>
      <c r="K761" s="28">
        <f t="shared" si="444"/>
        <v>212.1</v>
      </c>
      <c r="L761" s="28">
        <v>326.10000000000002</v>
      </c>
      <c r="M761" s="2">
        <f>H761/1000-0.1</f>
        <v>326.10000000000002</v>
      </c>
      <c r="N761" s="2">
        <f>I761/1000-0.1</f>
        <v>321.3</v>
      </c>
      <c r="O761" s="27">
        <f t="shared" si="447"/>
        <v>98.5</v>
      </c>
      <c r="P761" s="34">
        <v>321.39999999999998</v>
      </c>
      <c r="Q761" s="34">
        <f t="shared" si="430"/>
        <v>-0.1</v>
      </c>
      <c r="R761" s="67">
        <f t="shared" si="427"/>
        <v>0</v>
      </c>
    </row>
    <row r="762" spans="1:18" ht="31.5">
      <c r="A762" s="30" t="s">
        <v>114</v>
      </c>
      <c r="B762" s="31">
        <v>906</v>
      </c>
      <c r="C762" s="32">
        <v>7</v>
      </c>
      <c r="D762" s="32">
        <v>5</v>
      </c>
      <c r="E762" s="23" t="s">
        <v>638</v>
      </c>
      <c r="F762" s="29" t="s">
        <v>115</v>
      </c>
      <c r="G762" s="24">
        <v>190000</v>
      </c>
      <c r="H762" s="24">
        <v>65350</v>
      </c>
      <c r="I762" s="25">
        <v>65350</v>
      </c>
      <c r="J762" s="26">
        <f t="shared" si="446"/>
        <v>100</v>
      </c>
      <c r="K762" s="28">
        <f t="shared" si="444"/>
        <v>190</v>
      </c>
      <c r="L762" s="28">
        <v>65.400000000000006</v>
      </c>
      <c r="M762" s="2">
        <f t="shared" si="411"/>
        <v>65.400000000000006</v>
      </c>
      <c r="N762" s="2">
        <f t="shared" si="411"/>
        <v>65.400000000000006</v>
      </c>
      <c r="O762" s="27">
        <f t="shared" si="447"/>
        <v>100</v>
      </c>
      <c r="P762" s="34">
        <v>65.400000000000006</v>
      </c>
      <c r="Q762" s="34">
        <f t="shared" si="430"/>
        <v>0</v>
      </c>
      <c r="R762" s="67">
        <f t="shared" si="427"/>
        <v>0</v>
      </c>
    </row>
    <row r="763" spans="1:18">
      <c r="A763" s="30" t="s">
        <v>463</v>
      </c>
      <c r="B763" s="31">
        <v>906</v>
      </c>
      <c r="C763" s="32">
        <v>10</v>
      </c>
      <c r="D763" s="32" t="s">
        <v>94</v>
      </c>
      <c r="E763" s="23" t="s">
        <v>94</v>
      </c>
      <c r="F763" s="29" t="s">
        <v>94</v>
      </c>
      <c r="G763" s="24">
        <v>0</v>
      </c>
      <c r="H763" s="24">
        <v>17968901</v>
      </c>
      <c r="I763" s="25">
        <v>17968901</v>
      </c>
      <c r="J763" s="26">
        <f t="shared" si="446"/>
        <v>100</v>
      </c>
      <c r="K763" s="2">
        <f t="shared" ref="K763:M763" si="456">K764</f>
        <v>0</v>
      </c>
      <c r="L763" s="2">
        <f t="shared" si="456"/>
        <v>17968.900000000001</v>
      </c>
      <c r="M763" s="2">
        <f t="shared" si="456"/>
        <v>17968.900000000001</v>
      </c>
      <c r="N763" s="2">
        <f>N764</f>
        <v>17968.900000000001</v>
      </c>
      <c r="O763" s="27">
        <f t="shared" si="447"/>
        <v>100</v>
      </c>
      <c r="P763" s="34">
        <v>17968.900000000001</v>
      </c>
      <c r="Q763" s="34">
        <f t="shared" si="430"/>
        <v>0</v>
      </c>
      <c r="R763" s="67">
        <f t="shared" si="427"/>
        <v>0</v>
      </c>
    </row>
    <row r="764" spans="1:18">
      <c r="A764" s="30" t="s">
        <v>72</v>
      </c>
      <c r="B764" s="31">
        <v>906</v>
      </c>
      <c r="C764" s="32">
        <v>10</v>
      </c>
      <c r="D764" s="32">
        <v>3</v>
      </c>
      <c r="E764" s="23" t="s">
        <v>94</v>
      </c>
      <c r="F764" s="29" t="s">
        <v>94</v>
      </c>
      <c r="G764" s="24">
        <v>0</v>
      </c>
      <c r="H764" s="24">
        <v>17968901</v>
      </c>
      <c r="I764" s="25">
        <v>17968901</v>
      </c>
      <c r="J764" s="26">
        <f t="shared" si="446"/>
        <v>100</v>
      </c>
      <c r="K764" s="2">
        <f t="shared" ref="K764:M764" si="457">K765+K767</f>
        <v>0</v>
      </c>
      <c r="L764" s="2">
        <f t="shared" si="457"/>
        <v>17968.900000000001</v>
      </c>
      <c r="M764" s="2">
        <f t="shared" si="457"/>
        <v>17968.900000000001</v>
      </c>
      <c r="N764" s="2">
        <f>N765+N767</f>
        <v>17968.900000000001</v>
      </c>
      <c r="O764" s="27">
        <f t="shared" si="447"/>
        <v>100</v>
      </c>
      <c r="P764" s="34">
        <v>17968.900000000001</v>
      </c>
      <c r="Q764" s="34">
        <f t="shared" si="430"/>
        <v>0</v>
      </c>
      <c r="R764" s="67">
        <f t="shared" si="427"/>
        <v>0</v>
      </c>
    </row>
    <row r="765" spans="1:18" ht="47.25">
      <c r="A765" s="30" t="s">
        <v>159</v>
      </c>
      <c r="B765" s="31">
        <v>906</v>
      </c>
      <c r="C765" s="32">
        <v>10</v>
      </c>
      <c r="D765" s="32">
        <v>3</v>
      </c>
      <c r="E765" s="23" t="s">
        <v>160</v>
      </c>
      <c r="F765" s="29" t="s">
        <v>94</v>
      </c>
      <c r="G765" s="24">
        <v>0</v>
      </c>
      <c r="H765" s="24">
        <v>15958508</v>
      </c>
      <c r="I765" s="25">
        <v>15958508</v>
      </c>
      <c r="J765" s="26">
        <f t="shared" si="446"/>
        <v>100</v>
      </c>
      <c r="K765" s="2">
        <f t="shared" ref="K765:M765" si="458">K766</f>
        <v>0</v>
      </c>
      <c r="L765" s="2">
        <f t="shared" si="458"/>
        <v>15958.5</v>
      </c>
      <c r="M765" s="2">
        <f t="shared" si="458"/>
        <v>15958.5</v>
      </c>
      <c r="N765" s="2">
        <f>N766</f>
        <v>15958.5</v>
      </c>
      <c r="O765" s="27">
        <f t="shared" si="447"/>
        <v>100</v>
      </c>
      <c r="P765" s="34">
        <v>15958.5</v>
      </c>
      <c r="Q765" s="34">
        <f t="shared" si="430"/>
        <v>0</v>
      </c>
      <c r="R765" s="67">
        <f t="shared" si="427"/>
        <v>0</v>
      </c>
    </row>
    <row r="766" spans="1:18" ht="31.5">
      <c r="A766" s="30" t="s">
        <v>98</v>
      </c>
      <c r="B766" s="31">
        <v>906</v>
      </c>
      <c r="C766" s="32">
        <v>10</v>
      </c>
      <c r="D766" s="32">
        <v>3</v>
      </c>
      <c r="E766" s="23" t="s">
        <v>160</v>
      </c>
      <c r="F766" s="29" t="s">
        <v>99</v>
      </c>
      <c r="G766" s="24">
        <v>0</v>
      </c>
      <c r="H766" s="24">
        <v>15958508</v>
      </c>
      <c r="I766" s="25">
        <v>15958508</v>
      </c>
      <c r="J766" s="26">
        <f t="shared" si="446"/>
        <v>100</v>
      </c>
      <c r="K766" s="28">
        <f t="shared" si="444"/>
        <v>0</v>
      </c>
      <c r="L766" s="28">
        <v>15958.5</v>
      </c>
      <c r="M766" s="2">
        <f t="shared" ref="M766:N836" si="459">H766/1000</f>
        <v>15958.5</v>
      </c>
      <c r="N766" s="2">
        <f t="shared" si="459"/>
        <v>15958.5</v>
      </c>
      <c r="O766" s="27">
        <f t="shared" si="447"/>
        <v>100</v>
      </c>
      <c r="P766" s="34">
        <v>15958.5</v>
      </c>
      <c r="Q766" s="34">
        <f t="shared" si="430"/>
        <v>0</v>
      </c>
      <c r="R766" s="67">
        <f t="shared" si="427"/>
        <v>0</v>
      </c>
    </row>
    <row r="767" spans="1:18" ht="31.5">
      <c r="A767" s="30" t="s">
        <v>612</v>
      </c>
      <c r="B767" s="31">
        <v>906</v>
      </c>
      <c r="C767" s="32">
        <v>10</v>
      </c>
      <c r="D767" s="32">
        <v>3</v>
      </c>
      <c r="E767" s="23" t="s">
        <v>613</v>
      </c>
      <c r="F767" s="29" t="s">
        <v>94</v>
      </c>
      <c r="G767" s="24">
        <v>0</v>
      </c>
      <c r="H767" s="24">
        <v>2010393</v>
      </c>
      <c r="I767" s="25">
        <v>2010393</v>
      </c>
      <c r="J767" s="26">
        <f t="shared" si="446"/>
        <v>100</v>
      </c>
      <c r="K767" s="2">
        <f t="shared" ref="K767:M767" si="460">K768</f>
        <v>0</v>
      </c>
      <c r="L767" s="2">
        <f t="shared" si="460"/>
        <v>2010.4</v>
      </c>
      <c r="M767" s="2">
        <f t="shared" si="460"/>
        <v>2010.4</v>
      </c>
      <c r="N767" s="2">
        <f>N768</f>
        <v>2010.4</v>
      </c>
      <c r="O767" s="27">
        <f t="shared" si="447"/>
        <v>100</v>
      </c>
      <c r="P767" s="34">
        <v>2010.4</v>
      </c>
      <c r="Q767" s="34">
        <f t="shared" si="430"/>
        <v>0</v>
      </c>
      <c r="R767" s="67">
        <f t="shared" si="427"/>
        <v>0</v>
      </c>
    </row>
    <row r="768" spans="1:18">
      <c r="A768" s="30" t="s">
        <v>444</v>
      </c>
      <c r="B768" s="31">
        <v>906</v>
      </c>
      <c r="C768" s="32">
        <v>10</v>
      </c>
      <c r="D768" s="32">
        <v>3</v>
      </c>
      <c r="E768" s="23" t="s">
        <v>613</v>
      </c>
      <c r="F768" s="29" t="s">
        <v>445</v>
      </c>
      <c r="G768" s="24">
        <v>0</v>
      </c>
      <c r="H768" s="24">
        <v>2010393</v>
      </c>
      <c r="I768" s="25">
        <v>2010393</v>
      </c>
      <c r="J768" s="26">
        <f t="shared" si="446"/>
        <v>100</v>
      </c>
      <c r="K768" s="28">
        <f t="shared" si="444"/>
        <v>0</v>
      </c>
      <c r="L768" s="28">
        <v>2010.4</v>
      </c>
      <c r="M768" s="2">
        <f t="shared" si="459"/>
        <v>2010.4</v>
      </c>
      <c r="N768" s="2">
        <f t="shared" si="459"/>
        <v>2010.4</v>
      </c>
      <c r="O768" s="27">
        <f t="shared" si="447"/>
        <v>100</v>
      </c>
      <c r="P768" s="34">
        <v>2010.4</v>
      </c>
      <c r="Q768" s="34">
        <f t="shared" si="430"/>
        <v>0</v>
      </c>
      <c r="R768" s="67">
        <f t="shared" si="427"/>
        <v>0</v>
      </c>
    </row>
    <row r="769" spans="1:18">
      <c r="A769" s="30" t="s">
        <v>639</v>
      </c>
      <c r="B769" s="31">
        <v>906</v>
      </c>
      <c r="C769" s="32">
        <v>13</v>
      </c>
      <c r="D769" s="32" t="s">
        <v>94</v>
      </c>
      <c r="E769" s="23" t="s">
        <v>94</v>
      </c>
      <c r="F769" s="29" t="s">
        <v>94</v>
      </c>
      <c r="G769" s="24">
        <v>158655000</v>
      </c>
      <c r="H769" s="24">
        <v>63166200</v>
      </c>
      <c r="I769" s="25">
        <v>49034899.229999997</v>
      </c>
      <c r="J769" s="26">
        <f t="shared" si="446"/>
        <v>77.599999999999994</v>
      </c>
      <c r="K769" s="2">
        <f t="shared" ref="K769:M771" si="461">K770</f>
        <v>158655</v>
      </c>
      <c r="L769" s="2">
        <f t="shared" si="461"/>
        <v>63166.2</v>
      </c>
      <c r="M769" s="2">
        <f t="shared" si="461"/>
        <v>63166.2</v>
      </c>
      <c r="N769" s="2">
        <f>N770</f>
        <v>49034.9</v>
      </c>
      <c r="O769" s="27">
        <f t="shared" si="447"/>
        <v>77.599999999999994</v>
      </c>
      <c r="P769" s="34">
        <v>49034.9</v>
      </c>
      <c r="Q769" s="34">
        <f t="shared" si="430"/>
        <v>0</v>
      </c>
      <c r="R769" s="67">
        <f t="shared" si="427"/>
        <v>0</v>
      </c>
    </row>
    <row r="770" spans="1:18" ht="31.5">
      <c r="A770" s="30" t="s">
        <v>80</v>
      </c>
      <c r="B770" s="31">
        <v>906</v>
      </c>
      <c r="C770" s="32">
        <v>13</v>
      </c>
      <c r="D770" s="32">
        <v>1</v>
      </c>
      <c r="E770" s="23" t="s">
        <v>94</v>
      </c>
      <c r="F770" s="29" t="s">
        <v>94</v>
      </c>
      <c r="G770" s="24">
        <v>158655000</v>
      </c>
      <c r="H770" s="24">
        <v>63166200</v>
      </c>
      <c r="I770" s="25">
        <v>49034899.229999997</v>
      </c>
      <c r="J770" s="26">
        <f t="shared" si="446"/>
        <v>77.599999999999994</v>
      </c>
      <c r="K770" s="2">
        <f t="shared" si="461"/>
        <v>158655</v>
      </c>
      <c r="L770" s="2">
        <f t="shared" si="461"/>
        <v>63166.2</v>
      </c>
      <c r="M770" s="2">
        <f t="shared" si="461"/>
        <v>63166.2</v>
      </c>
      <c r="N770" s="2">
        <f>N771</f>
        <v>49034.9</v>
      </c>
      <c r="O770" s="27">
        <f t="shared" si="447"/>
        <v>77.599999999999994</v>
      </c>
      <c r="P770" s="34">
        <v>49034.9</v>
      </c>
      <c r="Q770" s="34">
        <f t="shared" si="430"/>
        <v>0</v>
      </c>
      <c r="R770" s="67">
        <f t="shared" si="427"/>
        <v>0</v>
      </c>
    </row>
    <row r="771" spans="1:18" ht="110.25">
      <c r="A771" s="30" t="s">
        <v>622</v>
      </c>
      <c r="B771" s="31">
        <v>906</v>
      </c>
      <c r="C771" s="32">
        <v>13</v>
      </c>
      <c r="D771" s="32">
        <v>1</v>
      </c>
      <c r="E771" s="23" t="s">
        <v>623</v>
      </c>
      <c r="F771" s="29" t="s">
        <v>94</v>
      </c>
      <c r="G771" s="24">
        <v>158655000</v>
      </c>
      <c r="H771" s="24">
        <v>63166200</v>
      </c>
      <c r="I771" s="25">
        <v>49034899.229999997</v>
      </c>
      <c r="J771" s="26">
        <f t="shared" si="446"/>
        <v>77.599999999999994</v>
      </c>
      <c r="K771" s="2">
        <f t="shared" si="461"/>
        <v>158655</v>
      </c>
      <c r="L771" s="2">
        <f t="shared" si="461"/>
        <v>63166.2</v>
      </c>
      <c r="M771" s="2">
        <f t="shared" si="461"/>
        <v>63166.2</v>
      </c>
      <c r="N771" s="2">
        <f>N772</f>
        <v>49034.9</v>
      </c>
      <c r="O771" s="27">
        <f t="shared" si="447"/>
        <v>77.599999999999994</v>
      </c>
      <c r="P771" s="34">
        <v>49034.9</v>
      </c>
      <c r="Q771" s="34">
        <f t="shared" si="430"/>
        <v>0</v>
      </c>
      <c r="R771" s="67">
        <f t="shared" si="427"/>
        <v>0</v>
      </c>
    </row>
    <row r="772" spans="1:18" ht="31.5">
      <c r="A772" s="30" t="s">
        <v>640</v>
      </c>
      <c r="B772" s="31">
        <v>906</v>
      </c>
      <c r="C772" s="32">
        <v>13</v>
      </c>
      <c r="D772" s="32">
        <v>1</v>
      </c>
      <c r="E772" s="23" t="s">
        <v>623</v>
      </c>
      <c r="F772" s="29" t="s">
        <v>641</v>
      </c>
      <c r="G772" s="24">
        <v>158655000</v>
      </c>
      <c r="H772" s="24">
        <v>63166200</v>
      </c>
      <c r="I772" s="25">
        <v>49034899.229999997</v>
      </c>
      <c r="J772" s="26">
        <f t="shared" si="446"/>
        <v>77.599999999999994</v>
      </c>
      <c r="K772" s="28">
        <f t="shared" si="444"/>
        <v>158655</v>
      </c>
      <c r="L772" s="28">
        <v>63166.2</v>
      </c>
      <c r="M772" s="2">
        <f t="shared" si="459"/>
        <v>63166.2</v>
      </c>
      <c r="N772" s="2">
        <f t="shared" si="459"/>
        <v>49034.9</v>
      </c>
      <c r="O772" s="27">
        <f t="shared" si="447"/>
        <v>77.599999999999994</v>
      </c>
      <c r="P772" s="34">
        <v>49034.9</v>
      </c>
      <c r="Q772" s="34">
        <f t="shared" si="430"/>
        <v>0</v>
      </c>
      <c r="R772" s="67">
        <f t="shared" si="427"/>
        <v>0</v>
      </c>
    </row>
    <row r="773" spans="1:18" ht="47.25">
      <c r="A773" s="30" t="s">
        <v>81</v>
      </c>
      <c r="B773" s="31">
        <v>906</v>
      </c>
      <c r="C773" s="32">
        <v>14</v>
      </c>
      <c r="D773" s="32" t="s">
        <v>94</v>
      </c>
      <c r="E773" s="23" t="s">
        <v>94</v>
      </c>
      <c r="F773" s="29" t="s">
        <v>94</v>
      </c>
      <c r="G773" s="24">
        <v>906548100</v>
      </c>
      <c r="H773" s="24">
        <v>1155758735</v>
      </c>
      <c r="I773" s="25">
        <v>1155758735</v>
      </c>
      <c r="J773" s="26">
        <f t="shared" si="446"/>
        <v>100</v>
      </c>
      <c r="K773" s="2">
        <f t="shared" ref="K773:M773" si="462">K774+K779+K782</f>
        <v>906548.1</v>
      </c>
      <c r="L773" s="2">
        <f t="shared" si="462"/>
        <v>1121999.3</v>
      </c>
      <c r="M773" s="2">
        <f t="shared" si="462"/>
        <v>1155758.7</v>
      </c>
      <c r="N773" s="2">
        <f>N774+N779+N782</f>
        <v>1155758.7</v>
      </c>
      <c r="O773" s="27">
        <f t="shared" si="447"/>
        <v>100</v>
      </c>
      <c r="P773" s="34">
        <v>1155758.7</v>
      </c>
      <c r="Q773" s="34">
        <f t="shared" si="430"/>
        <v>0</v>
      </c>
      <c r="R773" s="67">
        <f t="shared" si="427"/>
        <v>0</v>
      </c>
    </row>
    <row r="774" spans="1:18" ht="31.5">
      <c r="A774" s="30" t="s">
        <v>82</v>
      </c>
      <c r="B774" s="31">
        <v>906</v>
      </c>
      <c r="C774" s="32">
        <v>14</v>
      </c>
      <c r="D774" s="32">
        <v>1</v>
      </c>
      <c r="E774" s="23" t="s">
        <v>94</v>
      </c>
      <c r="F774" s="29" t="s">
        <v>94</v>
      </c>
      <c r="G774" s="24">
        <v>742203800</v>
      </c>
      <c r="H774" s="24">
        <v>742203800</v>
      </c>
      <c r="I774" s="25">
        <v>742203800</v>
      </c>
      <c r="J774" s="26">
        <f t="shared" si="446"/>
        <v>100</v>
      </c>
      <c r="K774" s="2">
        <f t="shared" ref="K774:M774" si="463">K775+K777</f>
        <v>742203.8</v>
      </c>
      <c r="L774" s="2">
        <f t="shared" si="463"/>
        <v>742203.8</v>
      </c>
      <c r="M774" s="2">
        <f t="shared" si="463"/>
        <v>742203.8</v>
      </c>
      <c r="N774" s="2">
        <f>N775+N777</f>
        <v>742203.8</v>
      </c>
      <c r="O774" s="27">
        <f t="shared" si="447"/>
        <v>100</v>
      </c>
      <c r="P774" s="34">
        <v>742203.8</v>
      </c>
      <c r="Q774" s="34">
        <f t="shared" si="430"/>
        <v>0</v>
      </c>
      <c r="R774" s="67">
        <f t="shared" si="427"/>
        <v>0</v>
      </c>
    </row>
    <row r="775" spans="1:18" ht="94.5">
      <c r="A775" s="30" t="s">
        <v>642</v>
      </c>
      <c r="B775" s="31">
        <v>906</v>
      </c>
      <c r="C775" s="32">
        <v>14</v>
      </c>
      <c r="D775" s="32">
        <v>1</v>
      </c>
      <c r="E775" s="23" t="s">
        <v>643</v>
      </c>
      <c r="F775" s="29" t="s">
        <v>94</v>
      </c>
      <c r="G775" s="24">
        <v>95903800</v>
      </c>
      <c r="H775" s="24">
        <v>95903800</v>
      </c>
      <c r="I775" s="25">
        <v>95903800</v>
      </c>
      <c r="J775" s="26">
        <f t="shared" si="446"/>
        <v>100</v>
      </c>
      <c r="K775" s="2">
        <f t="shared" ref="K775:M775" si="464">K776</f>
        <v>95903.8</v>
      </c>
      <c r="L775" s="2">
        <f t="shared" si="464"/>
        <v>95903.8</v>
      </c>
      <c r="M775" s="2">
        <f t="shared" si="464"/>
        <v>95903.8</v>
      </c>
      <c r="N775" s="2">
        <f>N776</f>
        <v>95903.8</v>
      </c>
      <c r="O775" s="27">
        <f t="shared" si="447"/>
        <v>100</v>
      </c>
      <c r="P775" s="34">
        <v>95903.8</v>
      </c>
      <c r="Q775" s="34">
        <f t="shared" si="430"/>
        <v>0</v>
      </c>
      <c r="R775" s="67">
        <f t="shared" si="427"/>
        <v>0</v>
      </c>
    </row>
    <row r="776" spans="1:18">
      <c r="A776" s="30" t="s">
        <v>644</v>
      </c>
      <c r="B776" s="31">
        <v>906</v>
      </c>
      <c r="C776" s="32">
        <v>14</v>
      </c>
      <c r="D776" s="32">
        <v>1</v>
      </c>
      <c r="E776" s="23" t="s">
        <v>643</v>
      </c>
      <c r="F776" s="29" t="s">
        <v>645</v>
      </c>
      <c r="G776" s="24">
        <v>95903800</v>
      </c>
      <c r="H776" s="24">
        <v>95903800</v>
      </c>
      <c r="I776" s="25">
        <v>95903800</v>
      </c>
      <c r="J776" s="26">
        <f t="shared" si="446"/>
        <v>100</v>
      </c>
      <c r="K776" s="28">
        <f t="shared" si="444"/>
        <v>95903.8</v>
      </c>
      <c r="L776" s="28">
        <v>95903.8</v>
      </c>
      <c r="M776" s="2">
        <f t="shared" si="459"/>
        <v>95903.8</v>
      </c>
      <c r="N776" s="2">
        <f t="shared" si="459"/>
        <v>95903.8</v>
      </c>
      <c r="O776" s="27">
        <f t="shared" si="447"/>
        <v>100</v>
      </c>
      <c r="P776" s="34">
        <v>95903.8</v>
      </c>
      <c r="Q776" s="34">
        <f t="shared" si="430"/>
        <v>0</v>
      </c>
      <c r="R776" s="67">
        <f t="shared" si="427"/>
        <v>0</v>
      </c>
    </row>
    <row r="777" spans="1:18" ht="110.25">
      <c r="A777" s="30" t="s">
        <v>646</v>
      </c>
      <c r="B777" s="31">
        <v>906</v>
      </c>
      <c r="C777" s="32">
        <v>14</v>
      </c>
      <c r="D777" s="32">
        <v>1</v>
      </c>
      <c r="E777" s="23" t="s">
        <v>647</v>
      </c>
      <c r="F777" s="29" t="s">
        <v>94</v>
      </c>
      <c r="G777" s="24">
        <v>646300000</v>
      </c>
      <c r="H777" s="24">
        <v>646300000</v>
      </c>
      <c r="I777" s="25">
        <v>646300000</v>
      </c>
      <c r="J777" s="26">
        <f t="shared" si="446"/>
        <v>100</v>
      </c>
      <c r="K777" s="2">
        <f t="shared" ref="K777:M777" si="465">K778</f>
        <v>646300</v>
      </c>
      <c r="L777" s="2">
        <f t="shared" si="465"/>
        <v>646300</v>
      </c>
      <c r="M777" s="2">
        <f t="shared" si="465"/>
        <v>646300</v>
      </c>
      <c r="N777" s="2">
        <f>N778</f>
        <v>646300</v>
      </c>
      <c r="O777" s="27">
        <f t="shared" si="447"/>
        <v>100</v>
      </c>
      <c r="P777" s="34">
        <v>646300</v>
      </c>
      <c r="Q777" s="34">
        <f t="shared" si="430"/>
        <v>0</v>
      </c>
      <c r="R777" s="67">
        <f t="shared" si="427"/>
        <v>0</v>
      </c>
    </row>
    <row r="778" spans="1:18">
      <c r="A778" s="30" t="s">
        <v>644</v>
      </c>
      <c r="B778" s="31">
        <v>906</v>
      </c>
      <c r="C778" s="32">
        <v>14</v>
      </c>
      <c r="D778" s="32">
        <v>1</v>
      </c>
      <c r="E778" s="23" t="s">
        <v>647</v>
      </c>
      <c r="F778" s="29" t="s">
        <v>645</v>
      </c>
      <c r="G778" s="24">
        <v>646300000</v>
      </c>
      <c r="H778" s="24">
        <v>646300000</v>
      </c>
      <c r="I778" s="25">
        <v>646300000</v>
      </c>
      <c r="J778" s="26">
        <f t="shared" si="446"/>
        <v>100</v>
      </c>
      <c r="K778" s="28">
        <f t="shared" si="444"/>
        <v>646300</v>
      </c>
      <c r="L778" s="28">
        <v>646300</v>
      </c>
      <c r="M778" s="2">
        <f t="shared" si="459"/>
        <v>646300</v>
      </c>
      <c r="N778" s="2">
        <f t="shared" si="459"/>
        <v>646300</v>
      </c>
      <c r="O778" s="27">
        <f t="shared" si="447"/>
        <v>100</v>
      </c>
      <c r="P778" s="34">
        <v>646300</v>
      </c>
      <c r="Q778" s="34">
        <f t="shared" si="430"/>
        <v>0</v>
      </c>
      <c r="R778" s="67">
        <f t="shared" si="427"/>
        <v>0</v>
      </c>
    </row>
    <row r="779" spans="1:18">
      <c r="A779" s="30" t="s">
        <v>83</v>
      </c>
      <c r="B779" s="31">
        <v>906</v>
      </c>
      <c r="C779" s="32">
        <v>14</v>
      </c>
      <c r="D779" s="32">
        <v>2</v>
      </c>
      <c r="E779" s="23" t="s">
        <v>94</v>
      </c>
      <c r="F779" s="29" t="s">
        <v>94</v>
      </c>
      <c r="G779" s="24">
        <v>164344300</v>
      </c>
      <c r="H779" s="24">
        <v>379795500</v>
      </c>
      <c r="I779" s="25">
        <v>379795500</v>
      </c>
      <c r="J779" s="26">
        <f t="shared" si="446"/>
        <v>100</v>
      </c>
      <c r="K779" s="2">
        <f t="shared" ref="K779:M780" si="466">K780</f>
        <v>164344.29999999999</v>
      </c>
      <c r="L779" s="2">
        <f t="shared" si="466"/>
        <v>379795.5</v>
      </c>
      <c r="M779" s="2">
        <f t="shared" si="466"/>
        <v>379795.5</v>
      </c>
      <c r="N779" s="2">
        <f>N780</f>
        <v>379795.5</v>
      </c>
      <c r="O779" s="27">
        <f t="shared" si="447"/>
        <v>100</v>
      </c>
      <c r="P779" s="34">
        <v>379795.5</v>
      </c>
      <c r="Q779" s="34">
        <f t="shared" si="430"/>
        <v>0</v>
      </c>
      <c r="R779" s="67">
        <f t="shared" si="427"/>
        <v>0</v>
      </c>
    </row>
    <row r="780" spans="1:18" ht="78.75">
      <c r="A780" s="30" t="s">
        <v>648</v>
      </c>
      <c r="B780" s="31">
        <v>906</v>
      </c>
      <c r="C780" s="32">
        <v>14</v>
      </c>
      <c r="D780" s="32">
        <v>2</v>
      </c>
      <c r="E780" s="23" t="s">
        <v>649</v>
      </c>
      <c r="F780" s="29" t="s">
        <v>94</v>
      </c>
      <c r="G780" s="24">
        <v>164344300</v>
      </c>
      <c r="H780" s="24">
        <v>379795500</v>
      </c>
      <c r="I780" s="25">
        <v>379795500</v>
      </c>
      <c r="J780" s="26">
        <f t="shared" si="446"/>
        <v>100</v>
      </c>
      <c r="K780" s="2">
        <f t="shared" si="466"/>
        <v>164344.29999999999</v>
      </c>
      <c r="L780" s="2">
        <f t="shared" si="466"/>
        <v>379795.5</v>
      </c>
      <c r="M780" s="2">
        <f t="shared" si="466"/>
        <v>379795.5</v>
      </c>
      <c r="N780" s="2">
        <f>N781</f>
        <v>379795.5</v>
      </c>
      <c r="O780" s="27">
        <f t="shared" si="447"/>
        <v>100</v>
      </c>
      <c r="P780" s="34">
        <v>379795.5</v>
      </c>
      <c r="Q780" s="34">
        <f t="shared" si="430"/>
        <v>0</v>
      </c>
      <c r="R780" s="67">
        <f t="shared" ref="R780:R843" si="467">G780/1000-K780</f>
        <v>0</v>
      </c>
    </row>
    <row r="781" spans="1:18">
      <c r="A781" s="30" t="s">
        <v>83</v>
      </c>
      <c r="B781" s="31">
        <v>906</v>
      </c>
      <c r="C781" s="32">
        <v>14</v>
      </c>
      <c r="D781" s="32">
        <v>2</v>
      </c>
      <c r="E781" s="23" t="s">
        <v>649</v>
      </c>
      <c r="F781" s="29" t="s">
        <v>650</v>
      </c>
      <c r="G781" s="24">
        <v>164344300</v>
      </c>
      <c r="H781" s="24">
        <v>379795500</v>
      </c>
      <c r="I781" s="25">
        <v>379795500</v>
      </c>
      <c r="J781" s="26">
        <f t="shared" si="446"/>
        <v>100</v>
      </c>
      <c r="K781" s="28">
        <f t="shared" si="444"/>
        <v>164344.29999999999</v>
      </c>
      <c r="L781" s="28">
        <v>379795.5</v>
      </c>
      <c r="M781" s="2">
        <f t="shared" si="459"/>
        <v>379795.5</v>
      </c>
      <c r="N781" s="2">
        <f t="shared" si="459"/>
        <v>379795.5</v>
      </c>
      <c r="O781" s="27">
        <f t="shared" si="447"/>
        <v>100</v>
      </c>
      <c r="P781" s="34">
        <v>379795.5</v>
      </c>
      <c r="Q781" s="34">
        <f t="shared" si="430"/>
        <v>0</v>
      </c>
      <c r="R781" s="67">
        <f t="shared" si="467"/>
        <v>0</v>
      </c>
    </row>
    <row r="782" spans="1:18">
      <c r="A782" s="30" t="s">
        <v>84</v>
      </c>
      <c r="B782" s="31">
        <v>906</v>
      </c>
      <c r="C782" s="32">
        <v>14</v>
      </c>
      <c r="D782" s="32">
        <v>3</v>
      </c>
      <c r="E782" s="23" t="s">
        <v>94</v>
      </c>
      <c r="F782" s="29" t="s">
        <v>94</v>
      </c>
      <c r="G782" s="24">
        <v>0</v>
      </c>
      <c r="H782" s="24">
        <v>33759435</v>
      </c>
      <c r="I782" s="25">
        <v>33759435</v>
      </c>
      <c r="J782" s="26">
        <f t="shared" si="446"/>
        <v>100</v>
      </c>
      <c r="K782" s="2">
        <f t="shared" ref="K782:M782" si="468">K783+K785</f>
        <v>0</v>
      </c>
      <c r="L782" s="2">
        <f t="shared" si="468"/>
        <v>0</v>
      </c>
      <c r="M782" s="2">
        <f t="shared" si="468"/>
        <v>33759.4</v>
      </c>
      <c r="N782" s="2">
        <f>N783+N785</f>
        <v>33759.4</v>
      </c>
      <c r="O782" s="27">
        <f t="shared" si="447"/>
        <v>100</v>
      </c>
      <c r="P782" s="34">
        <v>33759.4</v>
      </c>
      <c r="Q782" s="34">
        <f t="shared" ref="Q782:Q845" si="469">N782-P782</f>
        <v>0</v>
      </c>
      <c r="R782" s="67">
        <f t="shared" si="467"/>
        <v>0</v>
      </c>
    </row>
    <row r="783" spans="1:18" ht="47.25">
      <c r="A783" s="30" t="s">
        <v>253</v>
      </c>
      <c r="B783" s="31">
        <v>906</v>
      </c>
      <c r="C783" s="32">
        <v>14</v>
      </c>
      <c r="D783" s="32">
        <v>3</v>
      </c>
      <c r="E783" s="23" t="s">
        <v>254</v>
      </c>
      <c r="F783" s="29"/>
      <c r="G783" s="24">
        <v>0</v>
      </c>
      <c r="H783" s="24">
        <v>32809435</v>
      </c>
      <c r="I783" s="25">
        <v>32809435</v>
      </c>
      <c r="J783" s="26">
        <f t="shared" si="446"/>
        <v>100</v>
      </c>
      <c r="K783" s="2">
        <f t="shared" ref="K783:M783" si="470">K784</f>
        <v>0</v>
      </c>
      <c r="L783" s="2">
        <f t="shared" si="470"/>
        <v>0</v>
      </c>
      <c r="M783" s="2">
        <f t="shared" si="470"/>
        <v>32809.4</v>
      </c>
      <c r="N783" s="2">
        <f>N784</f>
        <v>32809.4</v>
      </c>
      <c r="O783" s="27">
        <f t="shared" si="447"/>
        <v>100</v>
      </c>
      <c r="P783" s="34">
        <v>32809.4</v>
      </c>
      <c r="Q783" s="34">
        <f t="shared" si="469"/>
        <v>0</v>
      </c>
      <c r="R783" s="67">
        <f t="shared" si="467"/>
        <v>0</v>
      </c>
    </row>
    <row r="784" spans="1:18">
      <c r="A784" s="30" t="s">
        <v>651</v>
      </c>
      <c r="B784" s="31">
        <v>906</v>
      </c>
      <c r="C784" s="32">
        <v>14</v>
      </c>
      <c r="D784" s="32">
        <v>3</v>
      </c>
      <c r="E784" s="23" t="s">
        <v>254</v>
      </c>
      <c r="F784" s="29" t="s">
        <v>652</v>
      </c>
      <c r="G784" s="24">
        <v>0</v>
      </c>
      <c r="H784" s="24">
        <v>32809435</v>
      </c>
      <c r="I784" s="25">
        <v>32809435</v>
      </c>
      <c r="J784" s="26">
        <f t="shared" si="446"/>
        <v>100</v>
      </c>
      <c r="K784" s="28">
        <f t="shared" si="444"/>
        <v>0</v>
      </c>
      <c r="L784" s="28">
        <v>0</v>
      </c>
      <c r="M784" s="2">
        <f t="shared" si="459"/>
        <v>32809.4</v>
      </c>
      <c r="N784" s="2">
        <f t="shared" si="459"/>
        <v>32809.4</v>
      </c>
      <c r="O784" s="27">
        <f t="shared" si="447"/>
        <v>100</v>
      </c>
      <c r="P784" s="34">
        <v>32809.4</v>
      </c>
      <c r="Q784" s="34">
        <f t="shared" si="469"/>
        <v>0</v>
      </c>
      <c r="R784" s="67">
        <f t="shared" si="467"/>
        <v>0</v>
      </c>
    </row>
    <row r="785" spans="1:18">
      <c r="A785" s="30" t="s">
        <v>331</v>
      </c>
      <c r="B785" s="31">
        <v>906</v>
      </c>
      <c r="C785" s="32">
        <v>14</v>
      </c>
      <c r="D785" s="32">
        <v>3</v>
      </c>
      <c r="E785" s="23" t="s">
        <v>332</v>
      </c>
      <c r="F785" s="29"/>
      <c r="G785" s="24">
        <v>0</v>
      </c>
      <c r="H785" s="24">
        <v>950000</v>
      </c>
      <c r="I785" s="25">
        <v>950000</v>
      </c>
      <c r="J785" s="26">
        <f t="shared" si="446"/>
        <v>100</v>
      </c>
      <c r="K785" s="2">
        <f t="shared" ref="K785:M785" si="471">K786</f>
        <v>0</v>
      </c>
      <c r="L785" s="2">
        <f t="shared" si="471"/>
        <v>0</v>
      </c>
      <c r="M785" s="2">
        <f t="shared" si="471"/>
        <v>950</v>
      </c>
      <c r="N785" s="2">
        <f>N786</f>
        <v>950</v>
      </c>
      <c r="O785" s="27">
        <f t="shared" si="447"/>
        <v>100</v>
      </c>
      <c r="P785" s="34">
        <v>950</v>
      </c>
      <c r="Q785" s="34">
        <f t="shared" si="469"/>
        <v>0</v>
      </c>
      <c r="R785" s="67">
        <f t="shared" si="467"/>
        <v>0</v>
      </c>
    </row>
    <row r="786" spans="1:18">
      <c r="A786" s="30" t="s">
        <v>651</v>
      </c>
      <c r="B786" s="31">
        <v>906</v>
      </c>
      <c r="C786" s="32">
        <v>14</v>
      </c>
      <c r="D786" s="32">
        <v>3</v>
      </c>
      <c r="E786" s="23" t="s">
        <v>332</v>
      </c>
      <c r="F786" s="29" t="s">
        <v>652</v>
      </c>
      <c r="G786" s="24">
        <v>0</v>
      </c>
      <c r="H786" s="24">
        <v>950000</v>
      </c>
      <c r="I786" s="25">
        <v>950000</v>
      </c>
      <c r="J786" s="26">
        <f t="shared" si="446"/>
        <v>100</v>
      </c>
      <c r="K786" s="28">
        <f t="shared" si="444"/>
        <v>0</v>
      </c>
      <c r="L786" s="28">
        <v>0</v>
      </c>
      <c r="M786" s="2">
        <f t="shared" si="459"/>
        <v>950</v>
      </c>
      <c r="N786" s="2">
        <f t="shared" si="459"/>
        <v>950</v>
      </c>
      <c r="O786" s="27">
        <f t="shared" si="447"/>
        <v>100</v>
      </c>
      <c r="P786" s="34">
        <v>950</v>
      </c>
      <c r="Q786" s="34">
        <f t="shared" si="469"/>
        <v>0</v>
      </c>
      <c r="R786" s="67">
        <f t="shared" si="467"/>
        <v>0</v>
      </c>
    </row>
    <row r="787" spans="1:18">
      <c r="A787" s="30" t="s">
        <v>8</v>
      </c>
      <c r="B787" s="31">
        <v>907</v>
      </c>
      <c r="C787" s="32" t="s">
        <v>94</v>
      </c>
      <c r="D787" s="32" t="s">
        <v>94</v>
      </c>
      <c r="E787" s="23" t="s">
        <v>94</v>
      </c>
      <c r="F787" s="29" t="s">
        <v>94</v>
      </c>
      <c r="G787" s="24">
        <v>1357757000</v>
      </c>
      <c r="H787" s="24">
        <v>4972169374.3299999</v>
      </c>
      <c r="I787" s="25">
        <v>4431602976.6400003</v>
      </c>
      <c r="J787" s="26">
        <f t="shared" si="446"/>
        <v>89.1</v>
      </c>
      <c r="K787" s="2">
        <f t="shared" ref="K787:M787" si="472">K788+K792+K802+K853+K902+K933+K937+K944+K955+K959</f>
        <v>1357757</v>
      </c>
      <c r="L787" s="2">
        <f t="shared" si="472"/>
        <v>4935742.5999999996</v>
      </c>
      <c r="M787" s="2">
        <f t="shared" si="472"/>
        <v>4972169.4000000004</v>
      </c>
      <c r="N787" s="2">
        <f>N788+N792+N802+N853+N902+N933+N937+N944+N955+N959</f>
        <v>4431603</v>
      </c>
      <c r="O787" s="27">
        <f t="shared" si="447"/>
        <v>89.1</v>
      </c>
      <c r="P787" s="34">
        <v>4431603</v>
      </c>
      <c r="Q787" s="34">
        <f t="shared" si="469"/>
        <v>0</v>
      </c>
      <c r="R787" s="67">
        <f t="shared" si="467"/>
        <v>0</v>
      </c>
    </row>
    <row r="788" spans="1:18">
      <c r="A788" s="30" t="s">
        <v>263</v>
      </c>
      <c r="B788" s="31">
        <v>907</v>
      </c>
      <c r="C788" s="32">
        <v>1</v>
      </c>
      <c r="D788" s="32" t="s">
        <v>94</v>
      </c>
      <c r="E788" s="23" t="s">
        <v>94</v>
      </c>
      <c r="F788" s="29" t="s">
        <v>94</v>
      </c>
      <c r="G788" s="24">
        <v>69400</v>
      </c>
      <c r="H788" s="24">
        <v>69400</v>
      </c>
      <c r="I788" s="25">
        <v>69400</v>
      </c>
      <c r="J788" s="26">
        <f t="shared" si="446"/>
        <v>100</v>
      </c>
      <c r="K788" s="2">
        <f t="shared" ref="K788:M790" si="473">K789</f>
        <v>69.400000000000006</v>
      </c>
      <c r="L788" s="2">
        <f t="shared" si="473"/>
        <v>69.400000000000006</v>
      </c>
      <c r="M788" s="2">
        <f t="shared" si="473"/>
        <v>69.400000000000006</v>
      </c>
      <c r="N788" s="2">
        <f>N789</f>
        <v>69.400000000000006</v>
      </c>
      <c r="O788" s="27">
        <f t="shared" si="447"/>
        <v>100</v>
      </c>
      <c r="P788" s="34">
        <v>69.400000000000006</v>
      </c>
      <c r="Q788" s="34">
        <f t="shared" si="469"/>
        <v>0</v>
      </c>
      <c r="R788" s="67">
        <f t="shared" si="467"/>
        <v>0</v>
      </c>
    </row>
    <row r="789" spans="1:18" ht="47.25">
      <c r="A789" s="30" t="s">
        <v>28</v>
      </c>
      <c r="B789" s="31">
        <v>907</v>
      </c>
      <c r="C789" s="32">
        <v>1</v>
      </c>
      <c r="D789" s="32">
        <v>4</v>
      </c>
      <c r="E789" s="23" t="s">
        <v>94</v>
      </c>
      <c r="F789" s="29" t="s">
        <v>94</v>
      </c>
      <c r="G789" s="24">
        <v>69400</v>
      </c>
      <c r="H789" s="24">
        <v>69400</v>
      </c>
      <c r="I789" s="25">
        <v>69400</v>
      </c>
      <c r="J789" s="26">
        <f t="shared" si="446"/>
        <v>100</v>
      </c>
      <c r="K789" s="2">
        <f t="shared" si="473"/>
        <v>69.400000000000006</v>
      </c>
      <c r="L789" s="2">
        <f t="shared" si="473"/>
        <v>69.400000000000006</v>
      </c>
      <c r="M789" s="2">
        <f t="shared" si="473"/>
        <v>69.400000000000006</v>
      </c>
      <c r="N789" s="2">
        <f>N790</f>
        <v>69.400000000000006</v>
      </c>
      <c r="O789" s="27">
        <f t="shared" si="447"/>
        <v>100</v>
      </c>
      <c r="P789" s="34">
        <v>69.400000000000006</v>
      </c>
      <c r="Q789" s="34">
        <f t="shared" si="469"/>
        <v>0</v>
      </c>
      <c r="R789" s="67">
        <f t="shared" si="467"/>
        <v>0</v>
      </c>
    </row>
    <row r="790" spans="1:18" ht="110.25">
      <c r="A790" s="30" t="s">
        <v>653</v>
      </c>
      <c r="B790" s="31">
        <v>907</v>
      </c>
      <c r="C790" s="32">
        <v>1</v>
      </c>
      <c r="D790" s="32">
        <v>4</v>
      </c>
      <c r="E790" s="23" t="s">
        <v>654</v>
      </c>
      <c r="F790" s="29"/>
      <c r="G790" s="24">
        <v>69400</v>
      </c>
      <c r="H790" s="24">
        <v>69400</v>
      </c>
      <c r="I790" s="25">
        <v>69400</v>
      </c>
      <c r="J790" s="26">
        <f t="shared" si="446"/>
        <v>100</v>
      </c>
      <c r="K790" s="2">
        <f t="shared" si="473"/>
        <v>69.400000000000006</v>
      </c>
      <c r="L790" s="2">
        <f t="shared" si="473"/>
        <v>69.400000000000006</v>
      </c>
      <c r="M790" s="2">
        <f t="shared" si="473"/>
        <v>69.400000000000006</v>
      </c>
      <c r="N790" s="2">
        <f>N791</f>
        <v>69.400000000000006</v>
      </c>
      <c r="O790" s="27">
        <f t="shared" si="447"/>
        <v>100</v>
      </c>
      <c r="P790" s="34">
        <v>69.400000000000006</v>
      </c>
      <c r="Q790" s="34">
        <f t="shared" si="469"/>
        <v>0</v>
      </c>
      <c r="R790" s="67">
        <f t="shared" si="467"/>
        <v>0</v>
      </c>
    </row>
    <row r="791" spans="1:18">
      <c r="A791" s="30" t="s">
        <v>397</v>
      </c>
      <c r="B791" s="31">
        <v>907</v>
      </c>
      <c r="C791" s="32">
        <v>1</v>
      </c>
      <c r="D791" s="32">
        <v>4</v>
      </c>
      <c r="E791" s="23" t="s">
        <v>654</v>
      </c>
      <c r="F791" s="29" t="s">
        <v>398</v>
      </c>
      <c r="G791" s="24">
        <v>69400</v>
      </c>
      <c r="H791" s="24">
        <v>69400</v>
      </c>
      <c r="I791" s="25">
        <v>69400</v>
      </c>
      <c r="J791" s="26">
        <f t="shared" si="446"/>
        <v>100</v>
      </c>
      <c r="K791" s="28">
        <f t="shared" si="444"/>
        <v>69.400000000000006</v>
      </c>
      <c r="L791" s="28">
        <v>69.400000000000006</v>
      </c>
      <c r="M791" s="2">
        <f t="shared" si="459"/>
        <v>69.400000000000006</v>
      </c>
      <c r="N791" s="2">
        <f t="shared" si="459"/>
        <v>69.400000000000006</v>
      </c>
      <c r="O791" s="27">
        <f t="shared" si="447"/>
        <v>100</v>
      </c>
      <c r="P791" s="34">
        <v>69.400000000000006</v>
      </c>
      <c r="Q791" s="34">
        <f t="shared" si="469"/>
        <v>0</v>
      </c>
      <c r="R791" s="67">
        <f t="shared" si="467"/>
        <v>0</v>
      </c>
    </row>
    <row r="792" spans="1:18">
      <c r="A792" s="30" t="s">
        <v>655</v>
      </c>
      <c r="B792" s="31">
        <v>907</v>
      </c>
      <c r="C792" s="32">
        <v>3</v>
      </c>
      <c r="D792" s="32" t="s">
        <v>94</v>
      </c>
      <c r="E792" s="23" t="s">
        <v>94</v>
      </c>
      <c r="F792" s="29" t="s">
        <v>94</v>
      </c>
      <c r="G792" s="24">
        <v>2170300</v>
      </c>
      <c r="H792" s="24">
        <v>2304500</v>
      </c>
      <c r="I792" s="25">
        <v>2286178.7999999998</v>
      </c>
      <c r="J792" s="26">
        <f t="shared" si="446"/>
        <v>99.2</v>
      </c>
      <c r="K792" s="2">
        <f t="shared" ref="K792:M792" si="474">K793</f>
        <v>2170.3000000000002</v>
      </c>
      <c r="L792" s="2">
        <f t="shared" si="474"/>
        <v>2304.5</v>
      </c>
      <c r="M792" s="2">
        <f t="shared" si="474"/>
        <v>2304.5</v>
      </c>
      <c r="N792" s="2">
        <f>N793</f>
        <v>2286.1999999999998</v>
      </c>
      <c r="O792" s="27">
        <f t="shared" si="447"/>
        <v>99.2</v>
      </c>
      <c r="P792" s="34">
        <v>2286.1999999999998</v>
      </c>
      <c r="Q792" s="34">
        <f t="shared" si="469"/>
        <v>0</v>
      </c>
      <c r="R792" s="67">
        <f t="shared" si="467"/>
        <v>0</v>
      </c>
    </row>
    <row r="793" spans="1:18" ht="31.5">
      <c r="A793" s="30" t="s">
        <v>39</v>
      </c>
      <c r="B793" s="31">
        <v>907</v>
      </c>
      <c r="C793" s="32">
        <v>3</v>
      </c>
      <c r="D793" s="32">
        <v>14</v>
      </c>
      <c r="E793" s="23" t="s">
        <v>94</v>
      </c>
      <c r="F793" s="29" t="s">
        <v>94</v>
      </c>
      <c r="G793" s="24">
        <v>2170300</v>
      </c>
      <c r="H793" s="24">
        <v>2304500</v>
      </c>
      <c r="I793" s="25">
        <v>2286178.7999999998</v>
      </c>
      <c r="J793" s="26">
        <f t="shared" si="446"/>
        <v>99.2</v>
      </c>
      <c r="K793" s="2">
        <f t="shared" ref="K793:M793" si="475">K794+K796+K798+K800</f>
        <v>2170.3000000000002</v>
      </c>
      <c r="L793" s="2">
        <f t="shared" si="475"/>
        <v>2304.5</v>
      </c>
      <c r="M793" s="2">
        <f t="shared" si="475"/>
        <v>2304.5</v>
      </c>
      <c r="N793" s="2">
        <f>N794+N796+N798+N800</f>
        <v>2286.1999999999998</v>
      </c>
      <c r="O793" s="27">
        <f t="shared" si="447"/>
        <v>99.2</v>
      </c>
      <c r="P793" s="34">
        <v>2286.1999999999998</v>
      </c>
      <c r="Q793" s="34">
        <f t="shared" si="469"/>
        <v>0</v>
      </c>
      <c r="R793" s="67">
        <f t="shared" si="467"/>
        <v>0</v>
      </c>
    </row>
    <row r="794" spans="1:18" ht="63">
      <c r="A794" s="30" t="s">
        <v>656</v>
      </c>
      <c r="B794" s="31">
        <v>907</v>
      </c>
      <c r="C794" s="32">
        <v>3</v>
      </c>
      <c r="D794" s="32">
        <v>14</v>
      </c>
      <c r="E794" s="23" t="s">
        <v>657</v>
      </c>
      <c r="F794" s="29" t="s">
        <v>94</v>
      </c>
      <c r="G794" s="24">
        <v>0</v>
      </c>
      <c r="H794" s="24">
        <v>500000</v>
      </c>
      <c r="I794" s="25">
        <v>497500</v>
      </c>
      <c r="J794" s="26">
        <f t="shared" si="446"/>
        <v>99.5</v>
      </c>
      <c r="K794" s="2">
        <f t="shared" ref="K794:M794" si="476">K795</f>
        <v>0</v>
      </c>
      <c r="L794" s="2">
        <f t="shared" si="476"/>
        <v>500</v>
      </c>
      <c r="M794" s="2">
        <f t="shared" si="476"/>
        <v>500</v>
      </c>
      <c r="N794" s="2">
        <f>N795</f>
        <v>497.5</v>
      </c>
      <c r="O794" s="27">
        <f t="shared" si="447"/>
        <v>99.5</v>
      </c>
      <c r="P794" s="34">
        <v>497.5</v>
      </c>
      <c r="Q794" s="34">
        <f t="shared" si="469"/>
        <v>0</v>
      </c>
      <c r="R794" s="67">
        <f t="shared" si="467"/>
        <v>0</v>
      </c>
    </row>
    <row r="795" spans="1:18" ht="31.5">
      <c r="A795" s="30" t="s">
        <v>191</v>
      </c>
      <c r="B795" s="31">
        <v>907</v>
      </c>
      <c r="C795" s="32">
        <v>3</v>
      </c>
      <c r="D795" s="32">
        <v>14</v>
      </c>
      <c r="E795" s="23" t="s">
        <v>657</v>
      </c>
      <c r="F795" s="29" t="s">
        <v>192</v>
      </c>
      <c r="G795" s="24">
        <v>0</v>
      </c>
      <c r="H795" s="24">
        <v>500000</v>
      </c>
      <c r="I795" s="25">
        <v>497500</v>
      </c>
      <c r="J795" s="26">
        <f t="shared" si="446"/>
        <v>99.5</v>
      </c>
      <c r="K795" s="28">
        <f t="shared" si="444"/>
        <v>0</v>
      </c>
      <c r="L795" s="28">
        <v>500</v>
      </c>
      <c r="M795" s="2">
        <f t="shared" si="459"/>
        <v>500</v>
      </c>
      <c r="N795" s="2">
        <f t="shared" si="459"/>
        <v>497.5</v>
      </c>
      <c r="O795" s="27">
        <f t="shared" si="447"/>
        <v>99.5</v>
      </c>
      <c r="P795" s="34">
        <v>497.5</v>
      </c>
      <c r="Q795" s="34">
        <f t="shared" si="469"/>
        <v>0</v>
      </c>
      <c r="R795" s="67">
        <f t="shared" si="467"/>
        <v>0</v>
      </c>
    </row>
    <row r="796" spans="1:18" ht="78.75">
      <c r="A796" s="30" t="s">
        <v>658</v>
      </c>
      <c r="B796" s="31">
        <v>907</v>
      </c>
      <c r="C796" s="32">
        <v>3</v>
      </c>
      <c r="D796" s="32">
        <v>14</v>
      </c>
      <c r="E796" s="23" t="s">
        <v>659</v>
      </c>
      <c r="F796" s="29" t="s">
        <v>94</v>
      </c>
      <c r="G796" s="24">
        <v>1000000</v>
      </c>
      <c r="H796" s="24">
        <v>1000000</v>
      </c>
      <c r="I796" s="25">
        <v>992512.5</v>
      </c>
      <c r="J796" s="26">
        <f t="shared" si="446"/>
        <v>99.3</v>
      </c>
      <c r="K796" s="2">
        <f t="shared" ref="K796:M796" si="477">K797</f>
        <v>1000</v>
      </c>
      <c r="L796" s="2">
        <f t="shared" si="477"/>
        <v>1000</v>
      </c>
      <c r="M796" s="2">
        <f t="shared" si="477"/>
        <v>1000</v>
      </c>
      <c r="N796" s="2">
        <f>N797</f>
        <v>992.5</v>
      </c>
      <c r="O796" s="27">
        <f t="shared" si="447"/>
        <v>99.3</v>
      </c>
      <c r="P796" s="34">
        <v>992.5</v>
      </c>
      <c r="Q796" s="34">
        <f t="shared" si="469"/>
        <v>0</v>
      </c>
      <c r="R796" s="67">
        <f t="shared" si="467"/>
        <v>0</v>
      </c>
    </row>
    <row r="797" spans="1:18" ht="47.25">
      <c r="A797" s="30" t="s">
        <v>268</v>
      </c>
      <c r="B797" s="31">
        <v>907</v>
      </c>
      <c r="C797" s="32">
        <v>3</v>
      </c>
      <c r="D797" s="32">
        <v>14</v>
      </c>
      <c r="E797" s="23" t="s">
        <v>659</v>
      </c>
      <c r="F797" s="29" t="s">
        <v>269</v>
      </c>
      <c r="G797" s="24">
        <v>1000000</v>
      </c>
      <c r="H797" s="24">
        <v>1000000</v>
      </c>
      <c r="I797" s="25">
        <v>992512.5</v>
      </c>
      <c r="J797" s="26">
        <f t="shared" si="446"/>
        <v>99.3</v>
      </c>
      <c r="K797" s="28">
        <f t="shared" si="444"/>
        <v>1000</v>
      </c>
      <c r="L797" s="28">
        <v>1000</v>
      </c>
      <c r="M797" s="2">
        <f t="shared" si="459"/>
        <v>1000</v>
      </c>
      <c r="N797" s="2">
        <f t="shared" si="459"/>
        <v>992.5</v>
      </c>
      <c r="O797" s="27">
        <f t="shared" si="447"/>
        <v>99.3</v>
      </c>
      <c r="P797" s="34">
        <v>992.5</v>
      </c>
      <c r="Q797" s="34">
        <f t="shared" si="469"/>
        <v>0</v>
      </c>
      <c r="R797" s="67">
        <f t="shared" si="467"/>
        <v>0</v>
      </c>
    </row>
    <row r="798" spans="1:18" ht="94.5">
      <c r="A798" s="30" t="s">
        <v>660</v>
      </c>
      <c r="B798" s="31">
        <v>907</v>
      </c>
      <c r="C798" s="32">
        <v>3</v>
      </c>
      <c r="D798" s="32">
        <v>14</v>
      </c>
      <c r="E798" s="23" t="s">
        <v>661</v>
      </c>
      <c r="F798" s="29" t="s">
        <v>94</v>
      </c>
      <c r="G798" s="24">
        <v>170300</v>
      </c>
      <c r="H798" s="24">
        <v>170300</v>
      </c>
      <c r="I798" s="25">
        <v>161988.29999999999</v>
      </c>
      <c r="J798" s="26">
        <f t="shared" si="446"/>
        <v>95.1</v>
      </c>
      <c r="K798" s="2">
        <f t="shared" ref="K798:M798" si="478">K799</f>
        <v>170.3</v>
      </c>
      <c r="L798" s="2">
        <f t="shared" si="478"/>
        <v>170.3</v>
      </c>
      <c r="M798" s="2">
        <f t="shared" si="478"/>
        <v>170.3</v>
      </c>
      <c r="N798" s="2">
        <f>N799</f>
        <v>162</v>
      </c>
      <c r="O798" s="27">
        <f t="shared" si="447"/>
        <v>95.1</v>
      </c>
      <c r="P798" s="34">
        <v>162</v>
      </c>
      <c r="Q798" s="34">
        <f t="shared" si="469"/>
        <v>0</v>
      </c>
      <c r="R798" s="67">
        <f t="shared" si="467"/>
        <v>0</v>
      </c>
    </row>
    <row r="799" spans="1:18" ht="47.25">
      <c r="A799" s="30" t="s">
        <v>268</v>
      </c>
      <c r="B799" s="31">
        <v>907</v>
      </c>
      <c r="C799" s="32">
        <v>3</v>
      </c>
      <c r="D799" s="32">
        <v>14</v>
      </c>
      <c r="E799" s="23" t="s">
        <v>661</v>
      </c>
      <c r="F799" s="29" t="s">
        <v>269</v>
      </c>
      <c r="G799" s="24">
        <v>170300</v>
      </c>
      <c r="H799" s="24">
        <v>170300</v>
      </c>
      <c r="I799" s="25">
        <v>161988.29999999999</v>
      </c>
      <c r="J799" s="26">
        <f t="shared" si="446"/>
        <v>95.1</v>
      </c>
      <c r="K799" s="28">
        <f t="shared" si="444"/>
        <v>170.3</v>
      </c>
      <c r="L799" s="28">
        <v>170.3</v>
      </c>
      <c r="M799" s="2">
        <f t="shared" si="459"/>
        <v>170.3</v>
      </c>
      <c r="N799" s="2">
        <f t="shared" si="459"/>
        <v>162</v>
      </c>
      <c r="O799" s="27">
        <f t="shared" si="447"/>
        <v>95.1</v>
      </c>
      <c r="P799" s="34">
        <v>162</v>
      </c>
      <c r="Q799" s="34">
        <f t="shared" si="469"/>
        <v>0</v>
      </c>
      <c r="R799" s="67">
        <f t="shared" si="467"/>
        <v>0</v>
      </c>
    </row>
    <row r="800" spans="1:18" ht="78.75">
      <c r="A800" s="30" t="s">
        <v>662</v>
      </c>
      <c r="B800" s="31">
        <v>907</v>
      </c>
      <c r="C800" s="32">
        <v>3</v>
      </c>
      <c r="D800" s="32">
        <v>14</v>
      </c>
      <c r="E800" s="23" t="s">
        <v>663</v>
      </c>
      <c r="F800" s="29"/>
      <c r="G800" s="24">
        <v>1000000</v>
      </c>
      <c r="H800" s="24">
        <v>634200</v>
      </c>
      <c r="I800" s="25">
        <v>634178</v>
      </c>
      <c r="J800" s="26">
        <f t="shared" si="446"/>
        <v>100</v>
      </c>
      <c r="K800" s="2">
        <f t="shared" ref="K800:M800" si="479">K801</f>
        <v>1000</v>
      </c>
      <c r="L800" s="2">
        <f t="shared" si="479"/>
        <v>634.20000000000005</v>
      </c>
      <c r="M800" s="2">
        <f t="shared" si="479"/>
        <v>634.20000000000005</v>
      </c>
      <c r="N800" s="2">
        <f>N801</f>
        <v>634.20000000000005</v>
      </c>
      <c r="O800" s="27">
        <f t="shared" si="447"/>
        <v>100</v>
      </c>
      <c r="P800" s="34">
        <v>634.20000000000005</v>
      </c>
      <c r="Q800" s="34">
        <f t="shared" si="469"/>
        <v>0</v>
      </c>
      <c r="R800" s="67">
        <f t="shared" si="467"/>
        <v>0</v>
      </c>
    </row>
    <row r="801" spans="1:18" ht="31.5">
      <c r="A801" s="30" t="s">
        <v>359</v>
      </c>
      <c r="B801" s="31">
        <v>907</v>
      </c>
      <c r="C801" s="32">
        <v>3</v>
      </c>
      <c r="D801" s="32">
        <v>14</v>
      </c>
      <c r="E801" s="23" t="s">
        <v>663</v>
      </c>
      <c r="F801" s="29" t="s">
        <v>360</v>
      </c>
      <c r="G801" s="24">
        <v>1000000</v>
      </c>
      <c r="H801" s="24">
        <v>634200</v>
      </c>
      <c r="I801" s="25">
        <v>634178</v>
      </c>
      <c r="J801" s="26">
        <f t="shared" si="446"/>
        <v>100</v>
      </c>
      <c r="K801" s="28">
        <f t="shared" si="444"/>
        <v>1000</v>
      </c>
      <c r="L801" s="28">
        <v>634.20000000000005</v>
      </c>
      <c r="M801" s="2">
        <f t="shared" si="459"/>
        <v>634.20000000000005</v>
      </c>
      <c r="N801" s="2">
        <f t="shared" si="459"/>
        <v>634.20000000000005</v>
      </c>
      <c r="O801" s="27">
        <f t="shared" si="447"/>
        <v>100</v>
      </c>
      <c r="P801" s="34">
        <v>634.20000000000005</v>
      </c>
      <c r="Q801" s="34">
        <f t="shared" si="469"/>
        <v>0</v>
      </c>
      <c r="R801" s="67">
        <f t="shared" si="467"/>
        <v>0</v>
      </c>
    </row>
    <row r="802" spans="1:18">
      <c r="A802" s="30" t="s">
        <v>472</v>
      </c>
      <c r="B802" s="31">
        <v>907</v>
      </c>
      <c r="C802" s="32">
        <v>4</v>
      </c>
      <c r="D802" s="32" t="s">
        <v>94</v>
      </c>
      <c r="E802" s="23" t="s">
        <v>94</v>
      </c>
      <c r="F802" s="29" t="s">
        <v>94</v>
      </c>
      <c r="G802" s="24">
        <v>773480000</v>
      </c>
      <c r="H802" s="24">
        <v>3305317346.3000002</v>
      </c>
      <c r="I802" s="25">
        <v>2858254081.4499998</v>
      </c>
      <c r="J802" s="26">
        <f t="shared" si="446"/>
        <v>86.5</v>
      </c>
      <c r="K802" s="2">
        <f t="shared" ref="K802:M802" si="480">K803+K808+K830+K833</f>
        <v>773480</v>
      </c>
      <c r="L802" s="2">
        <f t="shared" si="480"/>
        <v>3268893.7</v>
      </c>
      <c r="M802" s="2">
        <f t="shared" si="480"/>
        <v>3305317.3</v>
      </c>
      <c r="N802" s="2">
        <f>N803+N808+N830+N833</f>
        <v>2858254</v>
      </c>
      <c r="O802" s="27">
        <f t="shared" si="447"/>
        <v>86.5</v>
      </c>
      <c r="P802" s="34">
        <v>2858254.1</v>
      </c>
      <c r="Q802" s="34">
        <f t="shared" si="469"/>
        <v>-0.1</v>
      </c>
      <c r="R802" s="67">
        <f t="shared" si="467"/>
        <v>0</v>
      </c>
    </row>
    <row r="803" spans="1:18">
      <c r="A803" s="30" t="s">
        <v>44</v>
      </c>
      <c r="B803" s="31">
        <v>907</v>
      </c>
      <c r="C803" s="32">
        <v>4</v>
      </c>
      <c r="D803" s="32">
        <v>8</v>
      </c>
      <c r="E803" s="23" t="s">
        <v>94</v>
      </c>
      <c r="F803" s="29" t="s">
        <v>94</v>
      </c>
      <c r="G803" s="24">
        <v>35000000</v>
      </c>
      <c r="H803" s="24">
        <v>55364608.560000002</v>
      </c>
      <c r="I803" s="25">
        <v>55364608.560000002</v>
      </c>
      <c r="J803" s="26">
        <f t="shared" si="446"/>
        <v>100</v>
      </c>
      <c r="K803" s="2">
        <f t="shared" ref="K803:M803" si="481">K804+K806</f>
        <v>35000</v>
      </c>
      <c r="L803" s="2">
        <f t="shared" si="481"/>
        <v>55364.6</v>
      </c>
      <c r="M803" s="2">
        <f t="shared" si="481"/>
        <v>55364.6</v>
      </c>
      <c r="N803" s="2">
        <f>N804+N806</f>
        <v>55364.6</v>
      </c>
      <c r="O803" s="27">
        <f t="shared" si="447"/>
        <v>100</v>
      </c>
      <c r="P803" s="34">
        <v>55364.6</v>
      </c>
      <c r="Q803" s="34">
        <f t="shared" si="469"/>
        <v>0</v>
      </c>
      <c r="R803" s="67">
        <f t="shared" si="467"/>
        <v>0</v>
      </c>
    </row>
    <row r="804" spans="1:18" ht="63">
      <c r="A804" s="30" t="s">
        <v>664</v>
      </c>
      <c r="B804" s="31">
        <v>907</v>
      </c>
      <c r="C804" s="32">
        <v>4</v>
      </c>
      <c r="D804" s="32">
        <v>8</v>
      </c>
      <c r="E804" s="23" t="s">
        <v>665</v>
      </c>
      <c r="F804" s="29" t="s">
        <v>94</v>
      </c>
      <c r="G804" s="24">
        <v>35000000</v>
      </c>
      <c r="H804" s="24">
        <v>55000000</v>
      </c>
      <c r="I804" s="25">
        <v>55000000</v>
      </c>
      <c r="J804" s="26">
        <f t="shared" si="446"/>
        <v>100</v>
      </c>
      <c r="K804" s="2">
        <f t="shared" ref="K804:M804" si="482">K805</f>
        <v>35000</v>
      </c>
      <c r="L804" s="2">
        <f t="shared" si="482"/>
        <v>55000</v>
      </c>
      <c r="M804" s="2">
        <f t="shared" si="482"/>
        <v>55000</v>
      </c>
      <c r="N804" s="2">
        <f>N805</f>
        <v>55000</v>
      </c>
      <c r="O804" s="27">
        <f t="shared" si="447"/>
        <v>100</v>
      </c>
      <c r="P804" s="34">
        <v>55000</v>
      </c>
      <c r="Q804" s="34">
        <f t="shared" si="469"/>
        <v>0</v>
      </c>
      <c r="R804" s="67">
        <f t="shared" si="467"/>
        <v>0</v>
      </c>
    </row>
    <row r="805" spans="1:18" ht="47.25">
      <c r="A805" s="30" t="s">
        <v>484</v>
      </c>
      <c r="B805" s="31">
        <v>907</v>
      </c>
      <c r="C805" s="32">
        <v>4</v>
      </c>
      <c r="D805" s="32">
        <v>8</v>
      </c>
      <c r="E805" s="23" t="s">
        <v>665</v>
      </c>
      <c r="F805" s="29" t="s">
        <v>485</v>
      </c>
      <c r="G805" s="24">
        <v>35000000</v>
      </c>
      <c r="H805" s="24">
        <v>55000000</v>
      </c>
      <c r="I805" s="25">
        <v>55000000</v>
      </c>
      <c r="J805" s="26">
        <f t="shared" si="446"/>
        <v>100</v>
      </c>
      <c r="K805" s="28">
        <f t="shared" si="444"/>
        <v>35000</v>
      </c>
      <c r="L805" s="28">
        <v>55000</v>
      </c>
      <c r="M805" s="2">
        <f t="shared" si="459"/>
        <v>55000</v>
      </c>
      <c r="N805" s="2">
        <f t="shared" si="459"/>
        <v>55000</v>
      </c>
      <c r="O805" s="27">
        <f t="shared" si="447"/>
        <v>100</v>
      </c>
      <c r="P805" s="34">
        <v>55000</v>
      </c>
      <c r="Q805" s="34">
        <f t="shared" si="469"/>
        <v>0</v>
      </c>
      <c r="R805" s="67">
        <f t="shared" si="467"/>
        <v>0</v>
      </c>
    </row>
    <row r="806" spans="1:18" ht="78.75">
      <c r="A806" s="30" t="s">
        <v>666</v>
      </c>
      <c r="B806" s="31">
        <v>907</v>
      </c>
      <c r="C806" s="32">
        <v>4</v>
      </c>
      <c r="D806" s="32">
        <v>8</v>
      </c>
      <c r="E806" s="23" t="s">
        <v>667</v>
      </c>
      <c r="F806" s="29" t="s">
        <v>94</v>
      </c>
      <c r="G806" s="24">
        <v>0</v>
      </c>
      <c r="H806" s="24">
        <v>364608.56</v>
      </c>
      <c r="I806" s="25">
        <v>364608.56</v>
      </c>
      <c r="J806" s="26">
        <f t="shared" si="446"/>
        <v>100</v>
      </c>
      <c r="K806" s="2">
        <f t="shared" ref="K806:M806" si="483">K807</f>
        <v>0</v>
      </c>
      <c r="L806" s="2">
        <f t="shared" si="483"/>
        <v>364.6</v>
      </c>
      <c r="M806" s="2">
        <f t="shared" si="483"/>
        <v>364.6</v>
      </c>
      <c r="N806" s="2">
        <f>N807</f>
        <v>364.6</v>
      </c>
      <c r="O806" s="27">
        <f t="shared" si="447"/>
        <v>100</v>
      </c>
      <c r="P806" s="34">
        <v>364.6</v>
      </c>
      <c r="Q806" s="34">
        <f t="shared" si="469"/>
        <v>0</v>
      </c>
      <c r="R806" s="67">
        <f t="shared" si="467"/>
        <v>0</v>
      </c>
    </row>
    <row r="807" spans="1:18" ht="31.5">
      <c r="A807" s="30" t="s">
        <v>114</v>
      </c>
      <c r="B807" s="31">
        <v>907</v>
      </c>
      <c r="C807" s="32">
        <v>4</v>
      </c>
      <c r="D807" s="32">
        <v>8</v>
      </c>
      <c r="E807" s="23" t="s">
        <v>667</v>
      </c>
      <c r="F807" s="29" t="s">
        <v>115</v>
      </c>
      <c r="G807" s="24">
        <v>0</v>
      </c>
      <c r="H807" s="24">
        <v>364608.56</v>
      </c>
      <c r="I807" s="25">
        <v>364608.56</v>
      </c>
      <c r="J807" s="26">
        <f t="shared" si="446"/>
        <v>100</v>
      </c>
      <c r="K807" s="28">
        <f t="shared" si="444"/>
        <v>0</v>
      </c>
      <c r="L807" s="28">
        <v>364.6</v>
      </c>
      <c r="M807" s="2">
        <f t="shared" si="459"/>
        <v>364.6</v>
      </c>
      <c r="N807" s="2">
        <f t="shared" si="459"/>
        <v>364.6</v>
      </c>
      <c r="O807" s="27">
        <f t="shared" si="447"/>
        <v>100</v>
      </c>
      <c r="P807" s="34">
        <v>364.6</v>
      </c>
      <c r="Q807" s="34">
        <f t="shared" si="469"/>
        <v>0</v>
      </c>
      <c r="R807" s="67">
        <f t="shared" si="467"/>
        <v>0</v>
      </c>
    </row>
    <row r="808" spans="1:18">
      <c r="A808" s="30" t="s">
        <v>45</v>
      </c>
      <c r="B808" s="31">
        <v>907</v>
      </c>
      <c r="C808" s="32">
        <v>4</v>
      </c>
      <c r="D808" s="32">
        <v>9</v>
      </c>
      <c r="E808" s="23" t="s">
        <v>94</v>
      </c>
      <c r="F808" s="29" t="s">
        <v>94</v>
      </c>
      <c r="G808" s="24">
        <v>699308000</v>
      </c>
      <c r="H808" s="24">
        <v>3204896611.71</v>
      </c>
      <c r="I808" s="25">
        <v>2762293179.5</v>
      </c>
      <c r="J808" s="26">
        <f t="shared" si="446"/>
        <v>86.2</v>
      </c>
      <c r="K808" s="2">
        <f t="shared" ref="K808:M808" si="484">K809+K811+K813+K815+K823+K825</f>
        <v>699308</v>
      </c>
      <c r="L808" s="2">
        <f t="shared" si="484"/>
        <v>3168473</v>
      </c>
      <c r="M808" s="2">
        <f t="shared" si="484"/>
        <v>3204896.6</v>
      </c>
      <c r="N808" s="2">
        <f>N809+N811+N813+N815+N823+N825</f>
        <v>2762293.2</v>
      </c>
      <c r="O808" s="27">
        <f t="shared" si="447"/>
        <v>86.2</v>
      </c>
      <c r="P808" s="34">
        <v>2762293.2</v>
      </c>
      <c r="Q808" s="34">
        <f t="shared" si="469"/>
        <v>0</v>
      </c>
      <c r="R808" s="67">
        <f t="shared" si="467"/>
        <v>0</v>
      </c>
    </row>
    <row r="809" spans="1:18" ht="78.75">
      <c r="A809" s="30" t="s">
        <v>668</v>
      </c>
      <c r="B809" s="31">
        <v>907</v>
      </c>
      <c r="C809" s="32">
        <v>4</v>
      </c>
      <c r="D809" s="32">
        <v>9</v>
      </c>
      <c r="E809" s="23" t="s">
        <v>669</v>
      </c>
      <c r="F809" s="29"/>
      <c r="G809" s="24">
        <v>254741200</v>
      </c>
      <c r="H809" s="24">
        <v>518741200</v>
      </c>
      <c r="I809" s="25">
        <v>194780767.56</v>
      </c>
      <c r="J809" s="26">
        <f t="shared" si="446"/>
        <v>37.5</v>
      </c>
      <c r="K809" s="2">
        <f t="shared" ref="K809:M809" si="485">K810</f>
        <v>254741.2</v>
      </c>
      <c r="L809" s="2">
        <f t="shared" si="485"/>
        <v>518741.2</v>
      </c>
      <c r="M809" s="2">
        <f t="shared" si="485"/>
        <v>518741.2</v>
      </c>
      <c r="N809" s="2">
        <f>N810</f>
        <v>194780.79999999999</v>
      </c>
      <c r="O809" s="27">
        <f t="shared" si="447"/>
        <v>37.5</v>
      </c>
      <c r="P809" s="34">
        <v>194780.79999999999</v>
      </c>
      <c r="Q809" s="34">
        <f t="shared" si="469"/>
        <v>0</v>
      </c>
      <c r="R809" s="67">
        <f t="shared" si="467"/>
        <v>0</v>
      </c>
    </row>
    <row r="810" spans="1:18" ht="31.5">
      <c r="A810" s="30" t="s">
        <v>429</v>
      </c>
      <c r="B810" s="31">
        <v>907</v>
      </c>
      <c r="C810" s="32">
        <v>4</v>
      </c>
      <c r="D810" s="32">
        <v>9</v>
      </c>
      <c r="E810" s="23" t="s">
        <v>669</v>
      </c>
      <c r="F810" s="29" t="s">
        <v>430</v>
      </c>
      <c r="G810" s="24">
        <v>254741200</v>
      </c>
      <c r="H810" s="24">
        <v>518741200</v>
      </c>
      <c r="I810" s="25">
        <v>194780767.56</v>
      </c>
      <c r="J810" s="26">
        <f t="shared" si="446"/>
        <v>37.5</v>
      </c>
      <c r="K810" s="28">
        <f t="shared" si="444"/>
        <v>254741.2</v>
      </c>
      <c r="L810" s="28">
        <v>518741.2</v>
      </c>
      <c r="M810" s="2">
        <f t="shared" si="459"/>
        <v>518741.2</v>
      </c>
      <c r="N810" s="2">
        <f t="shared" si="459"/>
        <v>194780.79999999999</v>
      </c>
      <c r="O810" s="27">
        <f t="shared" si="447"/>
        <v>37.5</v>
      </c>
      <c r="P810" s="34">
        <v>194780.79999999999</v>
      </c>
      <c r="Q810" s="34">
        <f t="shared" si="469"/>
        <v>0</v>
      </c>
      <c r="R810" s="67">
        <f t="shared" si="467"/>
        <v>0</v>
      </c>
    </row>
    <row r="811" spans="1:18" ht="78.75">
      <c r="A811" s="30" t="s">
        <v>670</v>
      </c>
      <c r="B811" s="31">
        <v>907</v>
      </c>
      <c r="C811" s="32">
        <v>4</v>
      </c>
      <c r="D811" s="32">
        <v>9</v>
      </c>
      <c r="E811" s="23" t="s">
        <v>671</v>
      </c>
      <c r="F811" s="29"/>
      <c r="G811" s="24">
        <v>394602800</v>
      </c>
      <c r="H811" s="24">
        <v>430614947</v>
      </c>
      <c r="I811" s="25">
        <v>429861862</v>
      </c>
      <c r="J811" s="26">
        <f t="shared" si="446"/>
        <v>99.8</v>
      </c>
      <c r="K811" s="2">
        <f t="shared" ref="K811:M811" si="486">K812</f>
        <v>394602.8</v>
      </c>
      <c r="L811" s="2">
        <f t="shared" si="486"/>
        <v>430614.9</v>
      </c>
      <c r="M811" s="2">
        <f t="shared" si="486"/>
        <v>430614.9</v>
      </c>
      <c r="N811" s="2">
        <f>N812</f>
        <v>429861.9</v>
      </c>
      <c r="O811" s="27">
        <f t="shared" si="447"/>
        <v>99.8</v>
      </c>
      <c r="P811" s="34">
        <v>429861.9</v>
      </c>
      <c r="Q811" s="34">
        <f t="shared" si="469"/>
        <v>0</v>
      </c>
      <c r="R811" s="67">
        <f t="shared" si="467"/>
        <v>0</v>
      </c>
    </row>
    <row r="812" spans="1:18" ht="31.5">
      <c r="A812" s="30" t="s">
        <v>114</v>
      </c>
      <c r="B812" s="31">
        <v>907</v>
      </c>
      <c r="C812" s="32">
        <v>4</v>
      </c>
      <c r="D812" s="32">
        <v>9</v>
      </c>
      <c r="E812" s="23" t="s">
        <v>671</v>
      </c>
      <c r="F812" s="29" t="s">
        <v>115</v>
      </c>
      <c r="G812" s="24">
        <v>394602800</v>
      </c>
      <c r="H812" s="24">
        <v>430614947</v>
      </c>
      <c r="I812" s="25">
        <v>429861862</v>
      </c>
      <c r="J812" s="26">
        <f t="shared" si="446"/>
        <v>99.8</v>
      </c>
      <c r="K812" s="28">
        <f t="shared" si="444"/>
        <v>394602.8</v>
      </c>
      <c r="L812" s="28">
        <v>430614.9</v>
      </c>
      <c r="M812" s="2">
        <f t="shared" si="459"/>
        <v>430614.9</v>
      </c>
      <c r="N812" s="2">
        <f t="shared" si="459"/>
        <v>429861.9</v>
      </c>
      <c r="O812" s="27">
        <f t="shared" si="447"/>
        <v>99.8</v>
      </c>
      <c r="P812" s="34">
        <v>429861.9</v>
      </c>
      <c r="Q812" s="34">
        <f t="shared" si="469"/>
        <v>0</v>
      </c>
      <c r="R812" s="67">
        <f t="shared" si="467"/>
        <v>0</v>
      </c>
    </row>
    <row r="813" spans="1:18" ht="94.5">
      <c r="A813" s="30" t="s">
        <v>672</v>
      </c>
      <c r="B813" s="31">
        <v>907</v>
      </c>
      <c r="C813" s="32">
        <v>4</v>
      </c>
      <c r="D813" s="32">
        <v>9</v>
      </c>
      <c r="E813" s="23" t="s">
        <v>673</v>
      </c>
      <c r="F813" s="29"/>
      <c r="G813" s="24">
        <v>2500000</v>
      </c>
      <c r="H813" s="24">
        <v>23287000</v>
      </c>
      <c r="I813" s="25">
        <v>23286340</v>
      </c>
      <c r="J813" s="26">
        <f t="shared" si="446"/>
        <v>100</v>
      </c>
      <c r="K813" s="2">
        <f t="shared" ref="K813:M813" si="487">K814</f>
        <v>2500</v>
      </c>
      <c r="L813" s="2">
        <f t="shared" si="487"/>
        <v>23287</v>
      </c>
      <c r="M813" s="2">
        <f t="shared" si="487"/>
        <v>23287</v>
      </c>
      <c r="N813" s="2">
        <f>N814</f>
        <v>23286.3</v>
      </c>
      <c r="O813" s="27">
        <f t="shared" si="447"/>
        <v>100</v>
      </c>
      <c r="P813" s="34">
        <v>23286.3</v>
      </c>
      <c r="Q813" s="34">
        <f t="shared" si="469"/>
        <v>0</v>
      </c>
      <c r="R813" s="67">
        <f t="shared" si="467"/>
        <v>0</v>
      </c>
    </row>
    <row r="814" spans="1:18" ht="31.5">
      <c r="A814" s="30" t="s">
        <v>359</v>
      </c>
      <c r="B814" s="31">
        <v>907</v>
      </c>
      <c r="C814" s="32">
        <v>4</v>
      </c>
      <c r="D814" s="32">
        <v>9</v>
      </c>
      <c r="E814" s="23" t="s">
        <v>673</v>
      </c>
      <c r="F814" s="29" t="s">
        <v>360</v>
      </c>
      <c r="G814" s="24">
        <v>2500000</v>
      </c>
      <c r="H814" s="24">
        <v>23287000</v>
      </c>
      <c r="I814" s="25">
        <v>23286340</v>
      </c>
      <c r="J814" s="26">
        <f t="shared" si="446"/>
        <v>100</v>
      </c>
      <c r="K814" s="28">
        <f t="shared" si="444"/>
        <v>2500</v>
      </c>
      <c r="L814" s="28">
        <v>23287</v>
      </c>
      <c r="M814" s="2">
        <f t="shared" si="459"/>
        <v>23287</v>
      </c>
      <c r="N814" s="2">
        <f t="shared" si="459"/>
        <v>23286.3</v>
      </c>
      <c r="O814" s="27">
        <f t="shared" si="447"/>
        <v>100</v>
      </c>
      <c r="P814" s="34">
        <v>23286.3</v>
      </c>
      <c r="Q814" s="34">
        <f t="shared" si="469"/>
        <v>0</v>
      </c>
      <c r="R814" s="67">
        <f t="shared" si="467"/>
        <v>0</v>
      </c>
    </row>
    <row r="815" spans="1:18" ht="63">
      <c r="A815" s="30" t="s">
        <v>674</v>
      </c>
      <c r="B815" s="31">
        <v>907</v>
      </c>
      <c r="C815" s="32">
        <v>4</v>
      </c>
      <c r="D815" s="32">
        <v>9</v>
      </c>
      <c r="E815" s="23" t="s">
        <v>675</v>
      </c>
      <c r="F815" s="29" t="s">
        <v>94</v>
      </c>
      <c r="G815" s="24">
        <v>47464000</v>
      </c>
      <c r="H815" s="24">
        <v>51081464.710000001</v>
      </c>
      <c r="I815" s="25">
        <v>49459856.939999998</v>
      </c>
      <c r="J815" s="26">
        <f t="shared" si="446"/>
        <v>96.8</v>
      </c>
      <c r="K815" s="2">
        <f t="shared" ref="K815:M815" si="488">SUM(K816:K822)</f>
        <v>47464</v>
      </c>
      <c r="L815" s="2">
        <f t="shared" ref="L815" si="489">SUM(L816:L822)</f>
        <v>51081.5</v>
      </c>
      <c r="M815" s="2">
        <f t="shared" si="488"/>
        <v>51081.5</v>
      </c>
      <c r="N815" s="2">
        <f>SUM(N816:N822)</f>
        <v>49459.9</v>
      </c>
      <c r="O815" s="27">
        <f t="shared" si="447"/>
        <v>96.8</v>
      </c>
      <c r="P815" s="34">
        <v>49459.9</v>
      </c>
      <c r="Q815" s="34">
        <f t="shared" si="469"/>
        <v>0</v>
      </c>
      <c r="R815" s="67">
        <f t="shared" si="467"/>
        <v>0</v>
      </c>
    </row>
    <row r="816" spans="1:18" ht="31.5">
      <c r="A816" s="30" t="s">
        <v>201</v>
      </c>
      <c r="B816" s="31">
        <v>907</v>
      </c>
      <c r="C816" s="32">
        <v>4</v>
      </c>
      <c r="D816" s="32">
        <v>9</v>
      </c>
      <c r="E816" s="23" t="s">
        <v>675</v>
      </c>
      <c r="F816" s="29" t="s">
        <v>202</v>
      </c>
      <c r="G816" s="24">
        <v>26649300</v>
      </c>
      <c r="H816" s="24">
        <v>26649300</v>
      </c>
      <c r="I816" s="25">
        <v>26558019.199999999</v>
      </c>
      <c r="J816" s="26">
        <f t="shared" si="446"/>
        <v>99.7</v>
      </c>
      <c r="K816" s="28">
        <f t="shared" si="444"/>
        <v>26649.3</v>
      </c>
      <c r="L816" s="28">
        <v>26649.3</v>
      </c>
      <c r="M816" s="2">
        <f t="shared" si="459"/>
        <v>26649.3</v>
      </c>
      <c r="N816" s="2">
        <f t="shared" si="459"/>
        <v>26558</v>
      </c>
      <c r="O816" s="27">
        <f t="shared" si="447"/>
        <v>99.7</v>
      </c>
      <c r="P816" s="34">
        <v>26558</v>
      </c>
      <c r="Q816" s="34">
        <f t="shared" si="469"/>
        <v>0</v>
      </c>
      <c r="R816" s="67">
        <f t="shared" si="467"/>
        <v>0</v>
      </c>
    </row>
    <row r="817" spans="1:18" ht="31.5">
      <c r="A817" s="30" t="s">
        <v>203</v>
      </c>
      <c r="B817" s="31">
        <v>907</v>
      </c>
      <c r="C817" s="32">
        <v>4</v>
      </c>
      <c r="D817" s="32">
        <v>9</v>
      </c>
      <c r="E817" s="23" t="s">
        <v>675</v>
      </c>
      <c r="F817" s="29" t="s">
        <v>204</v>
      </c>
      <c r="G817" s="24">
        <v>350000</v>
      </c>
      <c r="H817" s="24">
        <v>1500000</v>
      </c>
      <c r="I817" s="25">
        <v>938055</v>
      </c>
      <c r="J817" s="26">
        <f t="shared" si="446"/>
        <v>62.5</v>
      </c>
      <c r="K817" s="28">
        <f t="shared" si="444"/>
        <v>350</v>
      </c>
      <c r="L817" s="28">
        <v>1500</v>
      </c>
      <c r="M817" s="2">
        <f t="shared" si="459"/>
        <v>1500</v>
      </c>
      <c r="N817" s="2">
        <f t="shared" si="459"/>
        <v>938.1</v>
      </c>
      <c r="O817" s="27">
        <f t="shared" si="447"/>
        <v>62.5</v>
      </c>
      <c r="P817" s="34">
        <v>938.1</v>
      </c>
      <c r="Q817" s="34">
        <f t="shared" si="469"/>
        <v>0</v>
      </c>
      <c r="R817" s="67">
        <f t="shared" si="467"/>
        <v>0</v>
      </c>
    </row>
    <row r="818" spans="1:18" ht="31.5">
      <c r="A818" s="30" t="s">
        <v>191</v>
      </c>
      <c r="B818" s="31">
        <v>907</v>
      </c>
      <c r="C818" s="32">
        <v>4</v>
      </c>
      <c r="D818" s="32">
        <v>9</v>
      </c>
      <c r="E818" s="23" t="s">
        <v>675</v>
      </c>
      <c r="F818" s="29" t="s">
        <v>192</v>
      </c>
      <c r="G818" s="24">
        <v>1384100</v>
      </c>
      <c r="H818" s="24">
        <v>2406742.86</v>
      </c>
      <c r="I818" s="25">
        <v>2406742.86</v>
      </c>
      <c r="J818" s="26">
        <f t="shared" si="446"/>
        <v>100</v>
      </c>
      <c r="K818" s="28">
        <f t="shared" si="444"/>
        <v>1384.1</v>
      </c>
      <c r="L818" s="28">
        <v>2406.8000000000002</v>
      </c>
      <c r="M818" s="2">
        <f>H818/1000+0.1</f>
        <v>2406.8000000000002</v>
      </c>
      <c r="N818" s="2">
        <f t="shared" si="459"/>
        <v>2406.6999999999998</v>
      </c>
      <c r="O818" s="27">
        <f t="shared" si="447"/>
        <v>100</v>
      </c>
      <c r="P818" s="34">
        <v>2406.6999999999998</v>
      </c>
      <c r="Q818" s="34">
        <f t="shared" si="469"/>
        <v>0</v>
      </c>
      <c r="R818" s="67">
        <f t="shared" si="467"/>
        <v>0</v>
      </c>
    </row>
    <row r="819" spans="1:18" ht="31.5">
      <c r="A819" s="30" t="s">
        <v>114</v>
      </c>
      <c r="B819" s="31">
        <v>907</v>
      </c>
      <c r="C819" s="32">
        <v>4</v>
      </c>
      <c r="D819" s="32">
        <v>9</v>
      </c>
      <c r="E819" s="23" t="s">
        <v>675</v>
      </c>
      <c r="F819" s="29" t="s">
        <v>115</v>
      </c>
      <c r="G819" s="24">
        <v>17966500</v>
      </c>
      <c r="H819" s="24">
        <v>19583821.850000001</v>
      </c>
      <c r="I819" s="25">
        <v>18759211.989999998</v>
      </c>
      <c r="J819" s="26">
        <f t="shared" si="446"/>
        <v>95.8</v>
      </c>
      <c r="K819" s="28">
        <f t="shared" si="444"/>
        <v>17966.5</v>
      </c>
      <c r="L819" s="28">
        <v>19583.8</v>
      </c>
      <c r="M819" s="2">
        <f t="shared" si="459"/>
        <v>19583.8</v>
      </c>
      <c r="N819" s="2">
        <f t="shared" si="459"/>
        <v>18759.2</v>
      </c>
      <c r="O819" s="27">
        <f t="shared" si="447"/>
        <v>95.8</v>
      </c>
      <c r="P819" s="34">
        <v>18759.2</v>
      </c>
      <c r="Q819" s="34">
        <f t="shared" si="469"/>
        <v>0</v>
      </c>
      <c r="R819" s="67">
        <f t="shared" si="467"/>
        <v>0</v>
      </c>
    </row>
    <row r="820" spans="1:18" ht="94.5">
      <c r="A820" s="30" t="s">
        <v>245</v>
      </c>
      <c r="B820" s="31">
        <v>907</v>
      </c>
      <c r="C820" s="32">
        <v>4</v>
      </c>
      <c r="D820" s="32">
        <v>9</v>
      </c>
      <c r="E820" s="23" t="s">
        <v>675</v>
      </c>
      <c r="F820" s="29" t="s">
        <v>246</v>
      </c>
      <c r="G820" s="24">
        <v>0</v>
      </c>
      <c r="H820" s="24">
        <v>21500</v>
      </c>
      <c r="I820" s="25">
        <v>21500</v>
      </c>
      <c r="J820" s="26">
        <f t="shared" si="446"/>
        <v>100</v>
      </c>
      <c r="K820" s="28">
        <f t="shared" si="444"/>
        <v>0</v>
      </c>
      <c r="L820" s="28">
        <v>21.5</v>
      </c>
      <c r="M820" s="2">
        <f t="shared" si="459"/>
        <v>21.5</v>
      </c>
      <c r="N820" s="2">
        <f t="shared" si="459"/>
        <v>21.5</v>
      </c>
      <c r="O820" s="27">
        <f t="shared" si="447"/>
        <v>100</v>
      </c>
      <c r="P820" s="34">
        <v>21.5</v>
      </c>
      <c r="Q820" s="34">
        <f t="shared" si="469"/>
        <v>0</v>
      </c>
      <c r="R820" s="67">
        <f t="shared" si="467"/>
        <v>0</v>
      </c>
    </row>
    <row r="821" spans="1:18">
      <c r="A821" s="30" t="s">
        <v>195</v>
      </c>
      <c r="B821" s="31">
        <v>907</v>
      </c>
      <c r="C821" s="32">
        <v>4</v>
      </c>
      <c r="D821" s="32">
        <v>9</v>
      </c>
      <c r="E821" s="23" t="s">
        <v>675</v>
      </c>
      <c r="F821" s="29" t="s">
        <v>196</v>
      </c>
      <c r="G821" s="24">
        <v>814100</v>
      </c>
      <c r="H821" s="24">
        <v>724100</v>
      </c>
      <c r="I821" s="25">
        <v>580365.18000000005</v>
      </c>
      <c r="J821" s="26">
        <f t="shared" si="446"/>
        <v>80.099999999999994</v>
      </c>
      <c r="K821" s="28">
        <f t="shared" ref="K821:L896" si="490">G821/1000</f>
        <v>814.1</v>
      </c>
      <c r="L821" s="28">
        <v>724.1</v>
      </c>
      <c r="M821" s="2">
        <f t="shared" si="459"/>
        <v>724.1</v>
      </c>
      <c r="N821" s="2">
        <f t="shared" si="459"/>
        <v>580.4</v>
      </c>
      <c r="O821" s="27">
        <f t="shared" si="447"/>
        <v>80.2</v>
      </c>
      <c r="P821" s="34">
        <v>580.4</v>
      </c>
      <c r="Q821" s="34">
        <f t="shared" si="469"/>
        <v>0</v>
      </c>
      <c r="R821" s="67">
        <f t="shared" si="467"/>
        <v>0</v>
      </c>
    </row>
    <row r="822" spans="1:18">
      <c r="A822" s="30" t="s">
        <v>197</v>
      </c>
      <c r="B822" s="31">
        <v>907</v>
      </c>
      <c r="C822" s="32">
        <v>4</v>
      </c>
      <c r="D822" s="32">
        <v>9</v>
      </c>
      <c r="E822" s="23" t="s">
        <v>675</v>
      </c>
      <c r="F822" s="29" t="s">
        <v>198</v>
      </c>
      <c r="G822" s="24">
        <v>300000</v>
      </c>
      <c r="H822" s="24">
        <v>196000</v>
      </c>
      <c r="I822" s="25">
        <v>195962.71</v>
      </c>
      <c r="J822" s="26">
        <f t="shared" si="446"/>
        <v>100</v>
      </c>
      <c r="K822" s="28">
        <f t="shared" si="490"/>
        <v>300</v>
      </c>
      <c r="L822" s="28">
        <v>196</v>
      </c>
      <c r="M822" s="2">
        <f t="shared" si="459"/>
        <v>196</v>
      </c>
      <c r="N822" s="2">
        <f t="shared" si="459"/>
        <v>196</v>
      </c>
      <c r="O822" s="27">
        <f t="shared" si="447"/>
        <v>100</v>
      </c>
      <c r="P822" s="34">
        <v>196</v>
      </c>
      <c r="Q822" s="34">
        <f t="shared" si="469"/>
        <v>0</v>
      </c>
      <c r="R822" s="67">
        <f t="shared" si="467"/>
        <v>0</v>
      </c>
    </row>
    <row r="823" spans="1:18" ht="47.25">
      <c r="A823" s="30" t="s">
        <v>676</v>
      </c>
      <c r="B823" s="31">
        <v>907</v>
      </c>
      <c r="C823" s="32">
        <v>4</v>
      </c>
      <c r="D823" s="32">
        <v>9</v>
      </c>
      <c r="E823" s="23" t="s">
        <v>677</v>
      </c>
      <c r="F823" s="29" t="s">
        <v>94</v>
      </c>
      <c r="G823" s="24">
        <v>0</v>
      </c>
      <c r="H823" s="24">
        <v>918635000</v>
      </c>
      <c r="I823" s="25">
        <v>918635000</v>
      </c>
      <c r="J823" s="26">
        <f t="shared" si="446"/>
        <v>100</v>
      </c>
      <c r="K823" s="2">
        <f t="shared" ref="K823:M823" si="491">K824</f>
        <v>0</v>
      </c>
      <c r="L823" s="2">
        <f t="shared" si="491"/>
        <v>918635</v>
      </c>
      <c r="M823" s="2">
        <f t="shared" si="491"/>
        <v>918635</v>
      </c>
      <c r="N823" s="2">
        <f>N824</f>
        <v>918635</v>
      </c>
      <c r="O823" s="27">
        <f t="shared" si="447"/>
        <v>100</v>
      </c>
      <c r="P823" s="34">
        <v>918635</v>
      </c>
      <c r="Q823" s="34">
        <f t="shared" si="469"/>
        <v>0</v>
      </c>
      <c r="R823" s="67">
        <f t="shared" si="467"/>
        <v>0</v>
      </c>
    </row>
    <row r="824" spans="1:18" ht="31.5">
      <c r="A824" s="30" t="s">
        <v>429</v>
      </c>
      <c r="B824" s="31">
        <v>907</v>
      </c>
      <c r="C824" s="32">
        <v>4</v>
      </c>
      <c r="D824" s="32">
        <v>9</v>
      </c>
      <c r="E824" s="23" t="s">
        <v>677</v>
      </c>
      <c r="F824" s="29" t="s">
        <v>430</v>
      </c>
      <c r="G824" s="24">
        <v>0</v>
      </c>
      <c r="H824" s="24">
        <v>918635000</v>
      </c>
      <c r="I824" s="25">
        <v>918635000</v>
      </c>
      <c r="J824" s="26">
        <f t="shared" ref="J824:J900" si="492">I824*100/H824</f>
        <v>100</v>
      </c>
      <c r="K824" s="28">
        <f t="shared" si="490"/>
        <v>0</v>
      </c>
      <c r="L824" s="28">
        <v>918635</v>
      </c>
      <c r="M824" s="2">
        <f t="shared" si="459"/>
        <v>918635</v>
      </c>
      <c r="N824" s="2">
        <f t="shared" si="459"/>
        <v>918635</v>
      </c>
      <c r="O824" s="27">
        <f t="shared" ref="O824:O900" si="493">N824*100/M824</f>
        <v>100</v>
      </c>
      <c r="P824" s="34">
        <v>918635</v>
      </c>
      <c r="Q824" s="34">
        <f t="shared" si="469"/>
        <v>0</v>
      </c>
      <c r="R824" s="67">
        <f t="shared" si="467"/>
        <v>0</v>
      </c>
    </row>
    <row r="825" spans="1:18" ht="204.75">
      <c r="A825" s="30" t="s">
        <v>678</v>
      </c>
      <c r="B825" s="31">
        <v>907</v>
      </c>
      <c r="C825" s="32">
        <v>4</v>
      </c>
      <c r="D825" s="32">
        <v>9</v>
      </c>
      <c r="E825" s="23" t="s">
        <v>679</v>
      </c>
      <c r="F825" s="29" t="s">
        <v>94</v>
      </c>
      <c r="G825" s="24">
        <v>0</v>
      </c>
      <c r="H825" s="24">
        <v>1262537000</v>
      </c>
      <c r="I825" s="25">
        <v>1146269353</v>
      </c>
      <c r="J825" s="26">
        <f t="shared" si="492"/>
        <v>90.8</v>
      </c>
      <c r="K825" s="2">
        <f t="shared" ref="K825:M825" si="494">SUM(K826:K829)</f>
        <v>0</v>
      </c>
      <c r="L825" s="2">
        <f t="shared" ref="L825" si="495">SUM(L826:L829)</f>
        <v>1226113.3999999999</v>
      </c>
      <c r="M825" s="2">
        <f t="shared" si="494"/>
        <v>1262537</v>
      </c>
      <c r="N825" s="2">
        <f>SUM(N826:N829)</f>
        <v>1146269.3</v>
      </c>
      <c r="O825" s="27">
        <f t="shared" si="493"/>
        <v>90.8</v>
      </c>
      <c r="P825" s="34">
        <v>1146269.3999999999</v>
      </c>
      <c r="Q825" s="34">
        <f t="shared" si="469"/>
        <v>-0.1</v>
      </c>
      <c r="R825" s="67">
        <f t="shared" si="467"/>
        <v>0</v>
      </c>
    </row>
    <row r="826" spans="1:18" ht="31.5">
      <c r="A826" s="30" t="s">
        <v>114</v>
      </c>
      <c r="B826" s="31">
        <v>907</v>
      </c>
      <c r="C826" s="32">
        <v>4</v>
      </c>
      <c r="D826" s="32">
        <v>9</v>
      </c>
      <c r="E826" s="23" t="s">
        <v>679</v>
      </c>
      <c r="F826" s="29" t="s">
        <v>115</v>
      </c>
      <c r="G826" s="24">
        <v>0</v>
      </c>
      <c r="H826" s="24">
        <v>93503175</v>
      </c>
      <c r="I826" s="25">
        <v>84762935</v>
      </c>
      <c r="J826" s="26">
        <f t="shared" si="492"/>
        <v>90.7</v>
      </c>
      <c r="K826" s="28">
        <f t="shared" si="490"/>
        <v>0</v>
      </c>
      <c r="L826" s="28">
        <v>93503.2</v>
      </c>
      <c r="M826" s="2">
        <f t="shared" si="459"/>
        <v>93503.2</v>
      </c>
      <c r="N826" s="2">
        <f t="shared" si="459"/>
        <v>84762.9</v>
      </c>
      <c r="O826" s="27">
        <f t="shared" si="493"/>
        <v>90.7</v>
      </c>
      <c r="P826" s="34">
        <v>84762.9</v>
      </c>
      <c r="Q826" s="34">
        <f t="shared" si="469"/>
        <v>0</v>
      </c>
      <c r="R826" s="67">
        <f t="shared" si="467"/>
        <v>0</v>
      </c>
    </row>
    <row r="827" spans="1:18" ht="31.5">
      <c r="A827" s="30" t="s">
        <v>429</v>
      </c>
      <c r="B827" s="31">
        <v>907</v>
      </c>
      <c r="C827" s="32">
        <v>4</v>
      </c>
      <c r="D827" s="32">
        <v>9</v>
      </c>
      <c r="E827" s="23" t="s">
        <v>679</v>
      </c>
      <c r="F827" s="29" t="s">
        <v>430</v>
      </c>
      <c r="G827" s="24">
        <v>0</v>
      </c>
      <c r="H827" s="24">
        <v>462280074</v>
      </c>
      <c r="I827" s="25">
        <v>382563757</v>
      </c>
      <c r="J827" s="26">
        <f t="shared" si="492"/>
        <v>82.8</v>
      </c>
      <c r="K827" s="28">
        <f t="shared" si="490"/>
        <v>0</v>
      </c>
      <c r="L827" s="28">
        <v>425856.5</v>
      </c>
      <c r="M827" s="2">
        <f t="shared" si="459"/>
        <v>462280.1</v>
      </c>
      <c r="N827" s="2">
        <f t="shared" si="459"/>
        <v>382563.8</v>
      </c>
      <c r="O827" s="27">
        <f t="shared" si="493"/>
        <v>82.8</v>
      </c>
      <c r="P827" s="34">
        <v>382563.8</v>
      </c>
      <c r="Q827" s="34">
        <f t="shared" si="469"/>
        <v>0</v>
      </c>
      <c r="R827" s="67">
        <f t="shared" si="467"/>
        <v>0</v>
      </c>
    </row>
    <row r="828" spans="1:18" ht="31.5">
      <c r="A828" s="30" t="s">
        <v>359</v>
      </c>
      <c r="B828" s="31">
        <v>907</v>
      </c>
      <c r="C828" s="32">
        <v>4</v>
      </c>
      <c r="D828" s="32">
        <v>9</v>
      </c>
      <c r="E828" s="23" t="s">
        <v>679</v>
      </c>
      <c r="F828" s="29" t="s">
        <v>360</v>
      </c>
      <c r="G828" s="24">
        <v>0</v>
      </c>
      <c r="H828" s="24">
        <v>444160563</v>
      </c>
      <c r="I828" s="25">
        <v>427874614</v>
      </c>
      <c r="J828" s="26">
        <f t="shared" si="492"/>
        <v>96.3</v>
      </c>
      <c r="K828" s="28">
        <f t="shared" si="490"/>
        <v>0</v>
      </c>
      <c r="L828" s="28">
        <v>444160.5</v>
      </c>
      <c r="M828" s="2">
        <f>H828/1000-0.1</f>
        <v>444160.5</v>
      </c>
      <c r="N828" s="2">
        <f t="shared" si="459"/>
        <v>427874.6</v>
      </c>
      <c r="O828" s="27">
        <f t="shared" si="493"/>
        <v>96.3</v>
      </c>
      <c r="P828" s="34">
        <v>427874.6</v>
      </c>
      <c r="Q828" s="34">
        <f t="shared" si="469"/>
        <v>0</v>
      </c>
      <c r="R828" s="67">
        <f t="shared" si="467"/>
        <v>0</v>
      </c>
    </row>
    <row r="829" spans="1:18">
      <c r="A829" s="30" t="s">
        <v>651</v>
      </c>
      <c r="B829" s="31">
        <v>907</v>
      </c>
      <c r="C829" s="32">
        <v>4</v>
      </c>
      <c r="D829" s="32">
        <v>9</v>
      </c>
      <c r="E829" s="23" t="s">
        <v>679</v>
      </c>
      <c r="F829" s="29" t="s">
        <v>652</v>
      </c>
      <c r="G829" s="24">
        <v>0</v>
      </c>
      <c r="H829" s="24">
        <v>262593188</v>
      </c>
      <c r="I829" s="25">
        <v>251068047</v>
      </c>
      <c r="J829" s="26">
        <f t="shared" si="492"/>
        <v>95.6</v>
      </c>
      <c r="K829" s="28">
        <f t="shared" si="490"/>
        <v>0</v>
      </c>
      <c r="L829" s="28">
        <v>262593.2</v>
      </c>
      <c r="M829" s="2">
        <f t="shared" si="459"/>
        <v>262593.2</v>
      </c>
      <c r="N829" s="2">
        <f t="shared" si="459"/>
        <v>251068</v>
      </c>
      <c r="O829" s="27">
        <f t="shared" si="493"/>
        <v>95.6</v>
      </c>
      <c r="P829" s="34">
        <v>251068</v>
      </c>
      <c r="Q829" s="34">
        <f t="shared" si="469"/>
        <v>0</v>
      </c>
      <c r="R829" s="67">
        <f t="shared" si="467"/>
        <v>0</v>
      </c>
    </row>
    <row r="830" spans="1:18">
      <c r="A830" s="30" t="s">
        <v>46</v>
      </c>
      <c r="B830" s="31">
        <v>907</v>
      </c>
      <c r="C830" s="32">
        <v>4</v>
      </c>
      <c r="D830" s="32">
        <v>10</v>
      </c>
      <c r="E830" s="23" t="s">
        <v>94</v>
      </c>
      <c r="F830" s="29" t="s">
        <v>94</v>
      </c>
      <c r="G830" s="24">
        <v>2000000</v>
      </c>
      <c r="H830" s="24">
        <v>2300000</v>
      </c>
      <c r="I830" s="25">
        <v>2015693.04</v>
      </c>
      <c r="J830" s="26">
        <f t="shared" si="492"/>
        <v>87.6</v>
      </c>
      <c r="K830" s="2">
        <f t="shared" ref="K830:M831" si="496">K831</f>
        <v>2000</v>
      </c>
      <c r="L830" s="2">
        <f t="shared" si="496"/>
        <v>2300</v>
      </c>
      <c r="M830" s="2">
        <f t="shared" si="496"/>
        <v>2300</v>
      </c>
      <c r="N830" s="2">
        <f>N831</f>
        <v>2015.7</v>
      </c>
      <c r="O830" s="27">
        <f t="shared" si="493"/>
        <v>87.6</v>
      </c>
      <c r="P830" s="34">
        <v>2015.7</v>
      </c>
      <c r="Q830" s="34">
        <f t="shared" si="469"/>
        <v>0</v>
      </c>
      <c r="R830" s="67">
        <f t="shared" si="467"/>
        <v>0</v>
      </c>
    </row>
    <row r="831" spans="1:18" ht="126">
      <c r="A831" s="30" t="s">
        <v>680</v>
      </c>
      <c r="B831" s="31">
        <v>907</v>
      </c>
      <c r="C831" s="32">
        <v>4</v>
      </c>
      <c r="D831" s="32">
        <v>10</v>
      </c>
      <c r="E831" s="23" t="s">
        <v>681</v>
      </c>
      <c r="F831" s="29" t="s">
        <v>94</v>
      </c>
      <c r="G831" s="24">
        <v>2000000</v>
      </c>
      <c r="H831" s="24">
        <v>2300000</v>
      </c>
      <c r="I831" s="25">
        <v>2015693.04</v>
      </c>
      <c r="J831" s="26">
        <f t="shared" si="492"/>
        <v>87.6</v>
      </c>
      <c r="K831" s="2">
        <f t="shared" si="496"/>
        <v>2000</v>
      </c>
      <c r="L831" s="2">
        <f t="shared" si="496"/>
        <v>2300</v>
      </c>
      <c r="M831" s="2">
        <f t="shared" si="496"/>
        <v>2300</v>
      </c>
      <c r="N831" s="2">
        <f>N832</f>
        <v>2015.7</v>
      </c>
      <c r="O831" s="27">
        <f t="shared" si="493"/>
        <v>87.6</v>
      </c>
      <c r="P831" s="34">
        <v>2015.7</v>
      </c>
      <c r="Q831" s="34">
        <f t="shared" si="469"/>
        <v>0</v>
      </c>
      <c r="R831" s="67">
        <f t="shared" si="467"/>
        <v>0</v>
      </c>
    </row>
    <row r="832" spans="1:18" ht="47.25">
      <c r="A832" s="30" t="s">
        <v>484</v>
      </c>
      <c r="B832" s="31">
        <v>907</v>
      </c>
      <c r="C832" s="32">
        <v>4</v>
      </c>
      <c r="D832" s="32">
        <v>10</v>
      </c>
      <c r="E832" s="23" t="s">
        <v>681</v>
      </c>
      <c r="F832" s="29" t="s">
        <v>485</v>
      </c>
      <c r="G832" s="24">
        <v>2000000</v>
      </c>
      <c r="H832" s="24">
        <v>2300000</v>
      </c>
      <c r="I832" s="25">
        <v>2015693.04</v>
      </c>
      <c r="J832" s="26">
        <f t="shared" si="492"/>
        <v>87.6</v>
      </c>
      <c r="K832" s="28">
        <f t="shared" si="490"/>
        <v>2000</v>
      </c>
      <c r="L832" s="28">
        <v>2300</v>
      </c>
      <c r="M832" s="2">
        <f t="shared" si="459"/>
        <v>2300</v>
      </c>
      <c r="N832" s="2">
        <f t="shared" si="459"/>
        <v>2015.7</v>
      </c>
      <c r="O832" s="27">
        <f t="shared" si="493"/>
        <v>87.6</v>
      </c>
      <c r="P832" s="34">
        <v>2015.7</v>
      </c>
      <c r="Q832" s="34">
        <f t="shared" si="469"/>
        <v>0</v>
      </c>
      <c r="R832" s="67">
        <f t="shared" si="467"/>
        <v>0</v>
      </c>
    </row>
    <row r="833" spans="1:18">
      <c r="A833" s="30" t="s">
        <v>47</v>
      </c>
      <c r="B833" s="31">
        <v>907</v>
      </c>
      <c r="C833" s="32">
        <v>4</v>
      </c>
      <c r="D833" s="32">
        <v>12</v>
      </c>
      <c r="E833" s="23" t="s">
        <v>94</v>
      </c>
      <c r="F833" s="29" t="s">
        <v>94</v>
      </c>
      <c r="G833" s="24">
        <v>37172000</v>
      </c>
      <c r="H833" s="24">
        <v>42756126.030000001</v>
      </c>
      <c r="I833" s="25">
        <v>38580600.350000001</v>
      </c>
      <c r="J833" s="26">
        <f t="shared" si="492"/>
        <v>90.2</v>
      </c>
      <c r="K833" s="2">
        <f t="shared" ref="K833:M833" si="497">K834+K841+K844+K846+K848+K851</f>
        <v>37172</v>
      </c>
      <c r="L833" s="2">
        <f t="shared" si="497"/>
        <v>42756.1</v>
      </c>
      <c r="M833" s="2">
        <f t="shared" si="497"/>
        <v>42756.1</v>
      </c>
      <c r="N833" s="2">
        <f>N834+N841+N844+N846+N848+N851</f>
        <v>38580.5</v>
      </c>
      <c r="O833" s="27">
        <f t="shared" si="493"/>
        <v>90.2</v>
      </c>
      <c r="P833" s="34">
        <v>38580.6</v>
      </c>
      <c r="Q833" s="34">
        <f t="shared" si="469"/>
        <v>-0.1</v>
      </c>
      <c r="R833" s="67">
        <f t="shared" si="467"/>
        <v>0</v>
      </c>
    </row>
    <row r="834" spans="1:18" ht="63">
      <c r="A834" s="30" t="s">
        <v>682</v>
      </c>
      <c r="B834" s="31">
        <v>907</v>
      </c>
      <c r="C834" s="32">
        <v>4</v>
      </c>
      <c r="D834" s="32">
        <v>12</v>
      </c>
      <c r="E834" s="23" t="s">
        <v>683</v>
      </c>
      <c r="F834" s="29"/>
      <c r="G834" s="24">
        <f>SUM(G835:G840)</f>
        <v>35946000</v>
      </c>
      <c r="H834" s="24">
        <f t="shared" ref="H834:I834" si="498">SUM(H835:H840)</f>
        <v>36711310</v>
      </c>
      <c r="I834" s="24">
        <f t="shared" si="498"/>
        <v>35911504.170000002</v>
      </c>
      <c r="J834" s="26">
        <f t="shared" si="492"/>
        <v>97.8</v>
      </c>
      <c r="K834" s="2">
        <f t="shared" ref="K834:M834" si="499">SUM(K835:K840)</f>
        <v>35946</v>
      </c>
      <c r="L834" s="2">
        <f t="shared" ref="L834" si="500">SUM(L835:L840)</f>
        <v>36711.300000000003</v>
      </c>
      <c r="M834" s="2">
        <f t="shared" si="499"/>
        <v>36711.300000000003</v>
      </c>
      <c r="N834" s="2">
        <f>SUM(N835:N840)</f>
        <v>35911.5</v>
      </c>
      <c r="O834" s="27">
        <f t="shared" si="493"/>
        <v>97.8</v>
      </c>
      <c r="P834" s="34">
        <v>35911.5</v>
      </c>
      <c r="Q834" s="34">
        <f t="shared" si="469"/>
        <v>0</v>
      </c>
      <c r="R834" s="67">
        <f t="shared" si="467"/>
        <v>0</v>
      </c>
    </row>
    <row r="835" spans="1:18" ht="31.5">
      <c r="A835" s="30" t="s">
        <v>187</v>
      </c>
      <c r="B835" s="31">
        <v>907</v>
      </c>
      <c r="C835" s="32">
        <v>4</v>
      </c>
      <c r="D835" s="32">
        <v>12</v>
      </c>
      <c r="E835" s="23" t="s">
        <v>683</v>
      </c>
      <c r="F835" s="29" t="s">
        <v>188</v>
      </c>
      <c r="G835" s="24">
        <v>28886433</v>
      </c>
      <c r="H835" s="24">
        <v>28886433</v>
      </c>
      <c r="I835" s="25">
        <v>28427155.920000002</v>
      </c>
      <c r="J835" s="26">
        <f t="shared" si="492"/>
        <v>98.4</v>
      </c>
      <c r="K835" s="28">
        <f t="shared" si="490"/>
        <v>28886.400000000001</v>
      </c>
      <c r="L835" s="28">
        <v>28886.400000000001</v>
      </c>
      <c r="M835" s="2">
        <f t="shared" si="459"/>
        <v>28886.400000000001</v>
      </c>
      <c r="N835" s="2">
        <f t="shared" si="459"/>
        <v>28427.200000000001</v>
      </c>
      <c r="O835" s="27">
        <f t="shared" si="493"/>
        <v>98.4</v>
      </c>
      <c r="P835" s="34">
        <v>28427.200000000001</v>
      </c>
      <c r="Q835" s="34">
        <f t="shared" si="469"/>
        <v>0</v>
      </c>
      <c r="R835" s="67">
        <f t="shared" si="467"/>
        <v>0.03</v>
      </c>
    </row>
    <row r="836" spans="1:18" ht="31.5">
      <c r="A836" s="30" t="s">
        <v>189</v>
      </c>
      <c r="B836" s="31">
        <v>907</v>
      </c>
      <c r="C836" s="32">
        <v>4</v>
      </c>
      <c r="D836" s="32">
        <v>12</v>
      </c>
      <c r="E836" s="23" t="s">
        <v>683</v>
      </c>
      <c r="F836" s="29" t="s">
        <v>190</v>
      </c>
      <c r="G836" s="24">
        <v>1098800</v>
      </c>
      <c r="H836" s="24">
        <v>1353800</v>
      </c>
      <c r="I836" s="25">
        <v>1280640.05</v>
      </c>
      <c r="J836" s="26">
        <f t="shared" si="492"/>
        <v>94.6</v>
      </c>
      <c r="K836" s="28">
        <f t="shared" si="490"/>
        <v>1098.8</v>
      </c>
      <c r="L836" s="28">
        <v>1353.8</v>
      </c>
      <c r="M836" s="2">
        <f t="shared" si="459"/>
        <v>1353.8</v>
      </c>
      <c r="N836" s="2">
        <f t="shared" si="459"/>
        <v>1280.5999999999999</v>
      </c>
      <c r="O836" s="27">
        <f t="shared" si="493"/>
        <v>94.6</v>
      </c>
      <c r="P836" s="34">
        <v>1280.5999999999999</v>
      </c>
      <c r="Q836" s="34">
        <f t="shared" si="469"/>
        <v>0</v>
      </c>
      <c r="R836" s="67">
        <f t="shared" si="467"/>
        <v>0</v>
      </c>
    </row>
    <row r="837" spans="1:18" ht="31.5">
      <c r="A837" s="30" t="s">
        <v>191</v>
      </c>
      <c r="B837" s="31">
        <v>907</v>
      </c>
      <c r="C837" s="32">
        <v>4</v>
      </c>
      <c r="D837" s="32">
        <v>12</v>
      </c>
      <c r="E837" s="23" t="s">
        <v>683</v>
      </c>
      <c r="F837" s="29" t="s">
        <v>192</v>
      </c>
      <c r="G837" s="24">
        <v>1443315</v>
      </c>
      <c r="H837" s="24">
        <v>1450412.05</v>
      </c>
      <c r="I837" s="25">
        <v>1398238.37</v>
      </c>
      <c r="J837" s="26">
        <f t="shared" si="492"/>
        <v>96.4</v>
      </c>
      <c r="K837" s="28">
        <f t="shared" si="490"/>
        <v>1443.3</v>
      </c>
      <c r="L837" s="28">
        <v>1450.4</v>
      </c>
      <c r="M837" s="2">
        <f t="shared" ref="M837:N915" si="501">H837/1000</f>
        <v>1450.4</v>
      </c>
      <c r="N837" s="2">
        <f t="shared" si="501"/>
        <v>1398.2</v>
      </c>
      <c r="O837" s="27">
        <f t="shared" si="493"/>
        <v>96.4</v>
      </c>
      <c r="P837" s="34">
        <v>1398.2</v>
      </c>
      <c r="Q837" s="34">
        <f t="shared" si="469"/>
        <v>0</v>
      </c>
      <c r="R837" s="67">
        <f t="shared" si="467"/>
        <v>0.02</v>
      </c>
    </row>
    <row r="838" spans="1:18" ht="31.5">
      <c r="A838" s="30" t="s">
        <v>114</v>
      </c>
      <c r="B838" s="31">
        <v>907</v>
      </c>
      <c r="C838" s="32">
        <v>4</v>
      </c>
      <c r="D838" s="32">
        <v>12</v>
      </c>
      <c r="E838" s="23" t="s">
        <v>683</v>
      </c>
      <c r="F838" s="29" t="s">
        <v>115</v>
      </c>
      <c r="G838" s="24">
        <v>4414952</v>
      </c>
      <c r="H838" s="24">
        <v>4872164.95</v>
      </c>
      <c r="I838" s="25">
        <v>4669131.4800000004</v>
      </c>
      <c r="J838" s="26">
        <f t="shared" si="492"/>
        <v>95.8</v>
      </c>
      <c r="K838" s="28">
        <f t="shared" si="490"/>
        <v>4415</v>
      </c>
      <c r="L838" s="28">
        <v>4872.2</v>
      </c>
      <c r="M838" s="2">
        <f t="shared" si="501"/>
        <v>4872.2</v>
      </c>
      <c r="N838" s="2">
        <f t="shared" si="501"/>
        <v>4669.1000000000004</v>
      </c>
      <c r="O838" s="27">
        <f t="shared" si="493"/>
        <v>95.8</v>
      </c>
      <c r="P838" s="34">
        <v>4669.1000000000004</v>
      </c>
      <c r="Q838" s="34">
        <f t="shared" si="469"/>
        <v>0</v>
      </c>
      <c r="R838" s="67">
        <f t="shared" si="467"/>
        <v>-0.05</v>
      </c>
    </row>
    <row r="839" spans="1:18">
      <c r="A839" s="30" t="s">
        <v>195</v>
      </c>
      <c r="B839" s="31">
        <v>907</v>
      </c>
      <c r="C839" s="32">
        <v>4</v>
      </c>
      <c r="D839" s="32">
        <v>12</v>
      </c>
      <c r="E839" s="23" t="s">
        <v>683</v>
      </c>
      <c r="F839" s="29" t="s">
        <v>196</v>
      </c>
      <c r="G839" s="24">
        <v>82500</v>
      </c>
      <c r="H839" s="24">
        <v>88500</v>
      </c>
      <c r="I839" s="25">
        <v>87988</v>
      </c>
      <c r="J839" s="26">
        <f t="shared" si="492"/>
        <v>99.4</v>
      </c>
      <c r="K839" s="28">
        <f t="shared" si="490"/>
        <v>82.5</v>
      </c>
      <c r="L839" s="28">
        <v>88.5</v>
      </c>
      <c r="M839" s="2">
        <f t="shared" si="501"/>
        <v>88.5</v>
      </c>
      <c r="N839" s="2">
        <f t="shared" si="501"/>
        <v>88</v>
      </c>
      <c r="O839" s="27">
        <f t="shared" si="493"/>
        <v>99.4</v>
      </c>
      <c r="P839" s="34">
        <v>88</v>
      </c>
      <c r="Q839" s="34">
        <f t="shared" si="469"/>
        <v>0</v>
      </c>
      <c r="R839" s="67">
        <f t="shared" si="467"/>
        <v>0</v>
      </c>
    </row>
    <row r="840" spans="1:18">
      <c r="A840" s="30" t="s">
        <v>197</v>
      </c>
      <c r="B840" s="31">
        <v>907</v>
      </c>
      <c r="C840" s="32">
        <v>4</v>
      </c>
      <c r="D840" s="32">
        <v>12</v>
      </c>
      <c r="E840" s="23" t="s">
        <v>683</v>
      </c>
      <c r="F840" s="29" t="s">
        <v>198</v>
      </c>
      <c r="G840" s="24">
        <v>20000</v>
      </c>
      <c r="H840" s="24">
        <v>60000</v>
      </c>
      <c r="I840" s="25">
        <v>48350.35</v>
      </c>
      <c r="J840" s="26">
        <f t="shared" si="492"/>
        <v>80.599999999999994</v>
      </c>
      <c r="K840" s="28">
        <f t="shared" si="490"/>
        <v>20</v>
      </c>
      <c r="L840" s="28">
        <v>60</v>
      </c>
      <c r="M840" s="2">
        <f t="shared" si="501"/>
        <v>60</v>
      </c>
      <c r="N840" s="2">
        <f t="shared" si="501"/>
        <v>48.4</v>
      </c>
      <c r="O840" s="27">
        <f t="shared" si="493"/>
        <v>80.7</v>
      </c>
      <c r="P840" s="34">
        <v>48.4</v>
      </c>
      <c r="Q840" s="34">
        <f t="shared" si="469"/>
        <v>0</v>
      </c>
      <c r="R840" s="67">
        <f t="shared" si="467"/>
        <v>0</v>
      </c>
    </row>
    <row r="841" spans="1:18" ht="78.75">
      <c r="A841" s="30" t="s">
        <v>684</v>
      </c>
      <c r="B841" s="31">
        <v>907</v>
      </c>
      <c r="C841" s="32">
        <v>4</v>
      </c>
      <c r="D841" s="32">
        <v>12</v>
      </c>
      <c r="E841" s="23" t="s">
        <v>685</v>
      </c>
      <c r="F841" s="29" t="s">
        <v>94</v>
      </c>
      <c r="G841" s="24">
        <v>0</v>
      </c>
      <c r="H841" s="24">
        <v>1005384</v>
      </c>
      <c r="I841" s="25">
        <v>769990</v>
      </c>
      <c r="J841" s="26">
        <f t="shared" si="492"/>
        <v>76.599999999999994</v>
      </c>
      <c r="K841" s="2">
        <f t="shared" ref="K841:M841" si="502">SUM(K842:K843)</f>
        <v>0</v>
      </c>
      <c r="L841" s="2">
        <f t="shared" ref="L841" si="503">SUM(L842:L843)</f>
        <v>1005.4</v>
      </c>
      <c r="M841" s="2">
        <f t="shared" si="502"/>
        <v>1005.4</v>
      </c>
      <c r="N841" s="2">
        <f>SUM(N842:N843)</f>
        <v>770</v>
      </c>
      <c r="O841" s="27">
        <f t="shared" si="493"/>
        <v>76.599999999999994</v>
      </c>
      <c r="P841" s="34">
        <v>770</v>
      </c>
      <c r="Q841" s="34">
        <f t="shared" si="469"/>
        <v>0</v>
      </c>
      <c r="R841" s="67">
        <f t="shared" si="467"/>
        <v>0</v>
      </c>
    </row>
    <row r="842" spans="1:18" ht="31.5">
      <c r="A842" s="30" t="s">
        <v>191</v>
      </c>
      <c r="B842" s="31">
        <v>907</v>
      </c>
      <c r="C842" s="32">
        <v>4</v>
      </c>
      <c r="D842" s="32">
        <v>12</v>
      </c>
      <c r="E842" s="23" t="s">
        <v>685</v>
      </c>
      <c r="F842" s="29" t="s">
        <v>192</v>
      </c>
      <c r="G842" s="24">
        <v>0</v>
      </c>
      <c r="H842" s="24">
        <v>335384</v>
      </c>
      <c r="I842" s="25">
        <v>99990</v>
      </c>
      <c r="J842" s="26">
        <f t="shared" si="492"/>
        <v>29.8</v>
      </c>
      <c r="K842" s="28">
        <f t="shared" si="490"/>
        <v>0</v>
      </c>
      <c r="L842" s="28">
        <v>335.4</v>
      </c>
      <c r="M842" s="2">
        <f t="shared" si="501"/>
        <v>335.4</v>
      </c>
      <c r="N842" s="2">
        <f t="shared" si="501"/>
        <v>100</v>
      </c>
      <c r="O842" s="27">
        <f t="shared" si="493"/>
        <v>29.8</v>
      </c>
      <c r="P842" s="34">
        <v>100</v>
      </c>
      <c r="Q842" s="34">
        <f t="shared" si="469"/>
        <v>0</v>
      </c>
      <c r="R842" s="67">
        <f t="shared" si="467"/>
        <v>0</v>
      </c>
    </row>
    <row r="843" spans="1:18" ht="31.5">
      <c r="A843" s="30" t="s">
        <v>114</v>
      </c>
      <c r="B843" s="31">
        <v>907</v>
      </c>
      <c r="C843" s="32">
        <v>4</v>
      </c>
      <c r="D843" s="32">
        <v>12</v>
      </c>
      <c r="E843" s="23" t="s">
        <v>685</v>
      </c>
      <c r="F843" s="29" t="s">
        <v>115</v>
      </c>
      <c r="G843" s="24">
        <v>0</v>
      </c>
      <c r="H843" s="24">
        <v>670000</v>
      </c>
      <c r="I843" s="25">
        <v>670000</v>
      </c>
      <c r="J843" s="26">
        <f t="shared" si="492"/>
        <v>100</v>
      </c>
      <c r="K843" s="28">
        <f t="shared" si="490"/>
        <v>0</v>
      </c>
      <c r="L843" s="28">
        <v>670</v>
      </c>
      <c r="M843" s="2">
        <f t="shared" si="501"/>
        <v>670</v>
      </c>
      <c r="N843" s="2">
        <f t="shared" si="501"/>
        <v>670</v>
      </c>
      <c r="O843" s="27">
        <f t="shared" si="493"/>
        <v>100</v>
      </c>
      <c r="P843" s="34">
        <v>670</v>
      </c>
      <c r="Q843" s="34">
        <f t="shared" si="469"/>
        <v>0</v>
      </c>
      <c r="R843" s="67">
        <f t="shared" si="467"/>
        <v>0</v>
      </c>
    </row>
    <row r="844" spans="1:18" ht="78.75">
      <c r="A844" s="30" t="s">
        <v>686</v>
      </c>
      <c r="B844" s="31">
        <v>907</v>
      </c>
      <c r="C844" s="32">
        <v>4</v>
      </c>
      <c r="D844" s="32">
        <v>12</v>
      </c>
      <c r="E844" s="23" t="s">
        <v>687</v>
      </c>
      <c r="F844" s="29" t="s">
        <v>94</v>
      </c>
      <c r="G844" s="24">
        <v>0</v>
      </c>
      <c r="H844" s="24">
        <v>3000000</v>
      </c>
      <c r="I844" s="25">
        <v>0</v>
      </c>
      <c r="J844" s="26">
        <f t="shared" si="492"/>
        <v>0</v>
      </c>
      <c r="K844" s="2">
        <f t="shared" ref="K844:M844" si="504">K845</f>
        <v>0</v>
      </c>
      <c r="L844" s="2">
        <f t="shared" si="504"/>
        <v>3000</v>
      </c>
      <c r="M844" s="2">
        <f t="shared" si="504"/>
        <v>3000</v>
      </c>
      <c r="N844" s="2">
        <f>N845</f>
        <v>0</v>
      </c>
      <c r="O844" s="27">
        <f t="shared" si="493"/>
        <v>0</v>
      </c>
      <c r="P844" s="34">
        <v>0</v>
      </c>
      <c r="Q844" s="34">
        <f t="shared" si="469"/>
        <v>0</v>
      </c>
      <c r="R844" s="67">
        <f t="shared" ref="R844:R907" si="505">G844/1000-K844</f>
        <v>0</v>
      </c>
    </row>
    <row r="845" spans="1:18" ht="31.5">
      <c r="A845" s="30" t="s">
        <v>114</v>
      </c>
      <c r="B845" s="31">
        <v>907</v>
      </c>
      <c r="C845" s="32">
        <v>4</v>
      </c>
      <c r="D845" s="32">
        <v>12</v>
      </c>
      <c r="E845" s="23" t="s">
        <v>687</v>
      </c>
      <c r="F845" s="29" t="s">
        <v>115</v>
      </c>
      <c r="G845" s="24">
        <v>0</v>
      </c>
      <c r="H845" s="24">
        <v>3000000</v>
      </c>
      <c r="I845" s="25">
        <v>0</v>
      </c>
      <c r="J845" s="26">
        <f t="shared" si="492"/>
        <v>0</v>
      </c>
      <c r="K845" s="28">
        <f t="shared" si="490"/>
        <v>0</v>
      </c>
      <c r="L845" s="28">
        <v>3000</v>
      </c>
      <c r="M845" s="2">
        <f t="shared" si="501"/>
        <v>3000</v>
      </c>
      <c r="N845" s="2">
        <f t="shared" si="501"/>
        <v>0</v>
      </c>
      <c r="O845" s="27">
        <f t="shared" si="493"/>
        <v>0</v>
      </c>
      <c r="P845" s="34">
        <v>0</v>
      </c>
      <c r="Q845" s="34">
        <f t="shared" si="469"/>
        <v>0</v>
      </c>
      <c r="R845" s="67">
        <f t="shared" si="505"/>
        <v>0</v>
      </c>
    </row>
    <row r="846" spans="1:18" ht="78.75">
      <c r="A846" s="30" t="s">
        <v>688</v>
      </c>
      <c r="B846" s="31">
        <v>907</v>
      </c>
      <c r="C846" s="32">
        <v>4</v>
      </c>
      <c r="D846" s="32">
        <v>12</v>
      </c>
      <c r="E846" s="23" t="s">
        <v>689</v>
      </c>
      <c r="F846" s="29" t="s">
        <v>94</v>
      </c>
      <c r="G846" s="24">
        <v>1226000</v>
      </c>
      <c r="H846" s="24">
        <v>800616</v>
      </c>
      <c r="I846" s="25">
        <v>800616</v>
      </c>
      <c r="J846" s="26">
        <f t="shared" si="492"/>
        <v>100</v>
      </c>
      <c r="K846" s="2">
        <f t="shared" ref="K846:M846" si="506">K847</f>
        <v>1226</v>
      </c>
      <c r="L846" s="2">
        <f t="shared" si="506"/>
        <v>800.6</v>
      </c>
      <c r="M846" s="2">
        <f t="shared" si="506"/>
        <v>800.6</v>
      </c>
      <c r="N846" s="2">
        <f>N847</f>
        <v>800.6</v>
      </c>
      <c r="O846" s="27">
        <f t="shared" si="493"/>
        <v>100</v>
      </c>
      <c r="P846" s="34">
        <v>800.6</v>
      </c>
      <c r="Q846" s="34">
        <f t="shared" ref="Q846:Q909" si="507">N846-P846</f>
        <v>0</v>
      </c>
      <c r="R846" s="67">
        <f t="shared" si="505"/>
        <v>0</v>
      </c>
    </row>
    <row r="847" spans="1:18" ht="47.25">
      <c r="A847" s="30" t="s">
        <v>268</v>
      </c>
      <c r="B847" s="31">
        <v>907</v>
      </c>
      <c r="C847" s="32">
        <v>4</v>
      </c>
      <c r="D847" s="32">
        <v>12</v>
      </c>
      <c r="E847" s="23" t="s">
        <v>689</v>
      </c>
      <c r="F847" s="29" t="s">
        <v>269</v>
      </c>
      <c r="G847" s="24">
        <v>1226000</v>
      </c>
      <c r="H847" s="24">
        <v>800616</v>
      </c>
      <c r="I847" s="25">
        <v>800616</v>
      </c>
      <c r="J847" s="26">
        <f t="shared" si="492"/>
        <v>100</v>
      </c>
      <c r="K847" s="28">
        <f t="shared" si="490"/>
        <v>1226</v>
      </c>
      <c r="L847" s="28">
        <v>800.6</v>
      </c>
      <c r="M847" s="2">
        <f t="shared" si="501"/>
        <v>800.6</v>
      </c>
      <c r="N847" s="2">
        <f t="shared" si="501"/>
        <v>800.6</v>
      </c>
      <c r="O847" s="27">
        <f t="shared" si="493"/>
        <v>100</v>
      </c>
      <c r="P847" s="34">
        <v>800.6</v>
      </c>
      <c r="Q847" s="34">
        <f t="shared" si="507"/>
        <v>0</v>
      </c>
      <c r="R847" s="67">
        <f t="shared" si="505"/>
        <v>0</v>
      </c>
    </row>
    <row r="848" spans="1:18" ht="63">
      <c r="A848" s="30" t="s">
        <v>674</v>
      </c>
      <c r="B848" s="31">
        <v>907</v>
      </c>
      <c r="C848" s="32">
        <v>4</v>
      </c>
      <c r="D848" s="32">
        <v>12</v>
      </c>
      <c r="E848" s="23" t="s">
        <v>675</v>
      </c>
      <c r="F848" s="29" t="s">
        <v>94</v>
      </c>
      <c r="G848" s="24">
        <v>0</v>
      </c>
      <c r="H848" s="24">
        <v>1200000</v>
      </c>
      <c r="I848" s="25">
        <v>1059674.1499999999</v>
      </c>
      <c r="J848" s="26">
        <f t="shared" si="492"/>
        <v>88.3</v>
      </c>
      <c r="K848" s="2">
        <f t="shared" ref="K848:M848" si="508">SUM(K849:K850)</f>
        <v>0</v>
      </c>
      <c r="L848" s="2">
        <f t="shared" ref="L848" si="509">SUM(L849:L850)</f>
        <v>1200</v>
      </c>
      <c r="M848" s="2">
        <f t="shared" si="508"/>
        <v>1200</v>
      </c>
      <c r="N848" s="2">
        <f>SUM(N849:N850)</f>
        <v>1059.5999999999999</v>
      </c>
      <c r="O848" s="27">
        <f t="shared" si="493"/>
        <v>88.3</v>
      </c>
      <c r="P848" s="34">
        <v>1059.7</v>
      </c>
      <c r="Q848" s="34">
        <f t="shared" si="507"/>
        <v>-0.1</v>
      </c>
      <c r="R848" s="67">
        <f t="shared" si="505"/>
        <v>0</v>
      </c>
    </row>
    <row r="849" spans="1:18" ht="31.5">
      <c r="A849" s="30" t="s">
        <v>114</v>
      </c>
      <c r="B849" s="31">
        <v>907</v>
      </c>
      <c r="C849" s="32">
        <v>4</v>
      </c>
      <c r="D849" s="32">
        <v>12</v>
      </c>
      <c r="E849" s="23" t="s">
        <v>675</v>
      </c>
      <c r="F849" s="29" t="s">
        <v>115</v>
      </c>
      <c r="G849" s="24">
        <v>0</v>
      </c>
      <c r="H849" s="24">
        <v>1056150</v>
      </c>
      <c r="I849" s="25">
        <v>915939.33</v>
      </c>
      <c r="J849" s="26">
        <f t="shared" si="492"/>
        <v>86.7</v>
      </c>
      <c r="K849" s="28">
        <f t="shared" si="490"/>
        <v>0</v>
      </c>
      <c r="L849" s="28">
        <v>1056.2</v>
      </c>
      <c r="M849" s="2">
        <f t="shared" si="501"/>
        <v>1056.2</v>
      </c>
      <c r="N849" s="2">
        <f t="shared" si="501"/>
        <v>915.9</v>
      </c>
      <c r="O849" s="27">
        <f t="shared" si="493"/>
        <v>86.7</v>
      </c>
      <c r="P849" s="34">
        <v>915.9</v>
      </c>
      <c r="Q849" s="34">
        <f t="shared" si="507"/>
        <v>0</v>
      </c>
      <c r="R849" s="67">
        <f t="shared" si="505"/>
        <v>0</v>
      </c>
    </row>
    <row r="850" spans="1:18">
      <c r="A850" s="30" t="s">
        <v>195</v>
      </c>
      <c r="B850" s="31">
        <v>907</v>
      </c>
      <c r="C850" s="32">
        <v>4</v>
      </c>
      <c r="D850" s="32">
        <v>12</v>
      </c>
      <c r="E850" s="23" t="s">
        <v>675</v>
      </c>
      <c r="F850" s="29" t="s">
        <v>196</v>
      </c>
      <c r="G850" s="24">
        <v>0</v>
      </c>
      <c r="H850" s="24">
        <v>143850</v>
      </c>
      <c r="I850" s="25">
        <v>143734.82</v>
      </c>
      <c r="J850" s="26">
        <f t="shared" si="492"/>
        <v>99.9</v>
      </c>
      <c r="K850" s="28">
        <f t="shared" si="490"/>
        <v>0</v>
      </c>
      <c r="L850" s="28">
        <v>143.80000000000001</v>
      </c>
      <c r="M850" s="2">
        <f>H850/1000-0.1</f>
        <v>143.80000000000001</v>
      </c>
      <c r="N850" s="2">
        <f t="shared" si="501"/>
        <v>143.69999999999999</v>
      </c>
      <c r="O850" s="27">
        <f t="shared" si="493"/>
        <v>99.9</v>
      </c>
      <c r="P850" s="34">
        <v>143.69999999999999</v>
      </c>
      <c r="Q850" s="34">
        <f t="shared" si="507"/>
        <v>0</v>
      </c>
      <c r="R850" s="67">
        <f t="shared" si="505"/>
        <v>0</v>
      </c>
    </row>
    <row r="851" spans="1:18" ht="31.5">
      <c r="A851" s="30" t="s">
        <v>259</v>
      </c>
      <c r="B851" s="31">
        <v>907</v>
      </c>
      <c r="C851" s="32">
        <v>4</v>
      </c>
      <c r="D851" s="32">
        <v>12</v>
      </c>
      <c r="E851" s="23" t="s">
        <v>260</v>
      </c>
      <c r="F851" s="29" t="s">
        <v>94</v>
      </c>
      <c r="G851" s="24">
        <v>0</v>
      </c>
      <c r="H851" s="24">
        <v>38816.03</v>
      </c>
      <c r="I851" s="25">
        <v>38816.03</v>
      </c>
      <c r="J851" s="26">
        <f t="shared" si="492"/>
        <v>100</v>
      </c>
      <c r="K851" s="2">
        <f t="shared" ref="K851:M851" si="510">K852</f>
        <v>0</v>
      </c>
      <c r="L851" s="2">
        <f t="shared" si="510"/>
        <v>38.799999999999997</v>
      </c>
      <c r="M851" s="2">
        <f t="shared" si="510"/>
        <v>38.799999999999997</v>
      </c>
      <c r="N851" s="2">
        <f>N852</f>
        <v>38.799999999999997</v>
      </c>
      <c r="O851" s="27">
        <f t="shared" si="493"/>
        <v>100</v>
      </c>
      <c r="P851" s="34">
        <v>38.799999999999997</v>
      </c>
      <c r="Q851" s="34">
        <f t="shared" si="507"/>
        <v>0</v>
      </c>
      <c r="R851" s="67">
        <f t="shared" si="505"/>
        <v>0</v>
      </c>
    </row>
    <row r="852" spans="1:18" ht="94.5">
      <c r="A852" s="30" t="s">
        <v>245</v>
      </c>
      <c r="B852" s="31">
        <v>907</v>
      </c>
      <c r="C852" s="32">
        <v>4</v>
      </c>
      <c r="D852" s="32">
        <v>12</v>
      </c>
      <c r="E852" s="23" t="s">
        <v>260</v>
      </c>
      <c r="F852" s="29" t="s">
        <v>246</v>
      </c>
      <c r="G852" s="24">
        <v>0</v>
      </c>
      <c r="H852" s="24">
        <v>38816.03</v>
      </c>
      <c r="I852" s="25">
        <v>38816.03</v>
      </c>
      <c r="J852" s="26">
        <f t="shared" si="492"/>
        <v>100</v>
      </c>
      <c r="K852" s="28">
        <f t="shared" si="490"/>
        <v>0</v>
      </c>
      <c r="L852" s="28">
        <v>38.799999999999997</v>
      </c>
      <c r="M852" s="2">
        <f t="shared" si="501"/>
        <v>38.799999999999997</v>
      </c>
      <c r="N852" s="2">
        <f t="shared" si="501"/>
        <v>38.799999999999997</v>
      </c>
      <c r="O852" s="27">
        <f t="shared" si="493"/>
        <v>100</v>
      </c>
      <c r="P852" s="34">
        <v>38.799999999999997</v>
      </c>
      <c r="Q852" s="34">
        <f t="shared" si="507"/>
        <v>0</v>
      </c>
      <c r="R852" s="67">
        <f t="shared" si="505"/>
        <v>0</v>
      </c>
    </row>
    <row r="853" spans="1:18">
      <c r="A853" s="30" t="s">
        <v>602</v>
      </c>
      <c r="B853" s="31">
        <v>907</v>
      </c>
      <c r="C853" s="32">
        <v>5</v>
      </c>
      <c r="D853" s="32" t="s">
        <v>94</v>
      </c>
      <c r="E853" s="23" t="s">
        <v>94</v>
      </c>
      <c r="F853" s="29" t="s">
        <v>94</v>
      </c>
      <c r="G853" s="24">
        <v>378415700</v>
      </c>
      <c r="H853" s="24">
        <v>601632702.74000001</v>
      </c>
      <c r="I853" s="25">
        <v>551440515.34000003</v>
      </c>
      <c r="J853" s="26">
        <f t="shared" si="492"/>
        <v>91.7</v>
      </c>
      <c r="K853" s="2">
        <f t="shared" ref="K853:M853" si="511">K854+K870+K899</f>
        <v>378415.7</v>
      </c>
      <c r="L853" s="2">
        <f t="shared" si="511"/>
        <v>601629.6</v>
      </c>
      <c r="M853" s="2">
        <f t="shared" si="511"/>
        <v>601632.80000000005</v>
      </c>
      <c r="N853" s="2">
        <f>N854+N870+N899</f>
        <v>551440.6</v>
      </c>
      <c r="O853" s="27">
        <f t="shared" si="493"/>
        <v>91.7</v>
      </c>
      <c r="P853" s="34">
        <v>551440.5</v>
      </c>
      <c r="Q853" s="34">
        <f t="shared" si="507"/>
        <v>0.1</v>
      </c>
      <c r="R853" s="67">
        <f t="shared" si="505"/>
        <v>0</v>
      </c>
    </row>
    <row r="854" spans="1:18">
      <c r="A854" s="30" t="s">
        <v>48</v>
      </c>
      <c r="B854" s="31">
        <v>907</v>
      </c>
      <c r="C854" s="32">
        <v>5</v>
      </c>
      <c r="D854" s="32">
        <v>1</v>
      </c>
      <c r="E854" s="23" t="s">
        <v>94</v>
      </c>
      <c r="F854" s="29" t="s">
        <v>94</v>
      </c>
      <c r="G854" s="24">
        <v>56077700</v>
      </c>
      <c r="H854" s="24">
        <v>163069861.84</v>
      </c>
      <c r="I854" s="25">
        <v>162899461.77000001</v>
      </c>
      <c r="J854" s="26">
        <f t="shared" si="492"/>
        <v>99.9</v>
      </c>
      <c r="K854" s="2">
        <f t="shared" ref="K854:M854" si="512">K855+K857+K859+K861+K863+K866+K868</f>
        <v>56077.7</v>
      </c>
      <c r="L854" s="2">
        <f t="shared" si="512"/>
        <v>163066.70000000001</v>
      </c>
      <c r="M854" s="2">
        <f t="shared" si="512"/>
        <v>163069.9</v>
      </c>
      <c r="N854" s="2">
        <f>N855+N857+N859+N861+N863+N866+N868</f>
        <v>162899.5</v>
      </c>
      <c r="O854" s="27">
        <f t="shared" si="493"/>
        <v>99.9</v>
      </c>
      <c r="P854" s="34">
        <v>162899.5</v>
      </c>
      <c r="Q854" s="34">
        <f t="shared" si="507"/>
        <v>0</v>
      </c>
      <c r="R854" s="67">
        <f t="shared" si="505"/>
        <v>0</v>
      </c>
    </row>
    <row r="855" spans="1:18" ht="63">
      <c r="A855" s="30" t="s">
        <v>690</v>
      </c>
      <c r="B855" s="31">
        <v>907</v>
      </c>
      <c r="C855" s="32">
        <v>5</v>
      </c>
      <c r="D855" s="32">
        <v>1</v>
      </c>
      <c r="E855" s="23" t="s">
        <v>691</v>
      </c>
      <c r="F855" s="29" t="s">
        <v>94</v>
      </c>
      <c r="G855" s="24">
        <v>7800000</v>
      </c>
      <c r="H855" s="24">
        <v>10670711.27</v>
      </c>
      <c r="I855" s="25">
        <v>10522586.529999999</v>
      </c>
      <c r="J855" s="26">
        <f t="shared" si="492"/>
        <v>98.6</v>
      </c>
      <c r="K855" s="2">
        <f t="shared" ref="K855:M855" si="513">K856</f>
        <v>7800</v>
      </c>
      <c r="L855" s="2">
        <f t="shared" si="513"/>
        <v>10670.7</v>
      </c>
      <c r="M855" s="2">
        <f t="shared" si="513"/>
        <v>10670.7</v>
      </c>
      <c r="N855" s="2">
        <f>N856</f>
        <v>10522.6</v>
      </c>
      <c r="O855" s="27">
        <f t="shared" si="493"/>
        <v>98.6</v>
      </c>
      <c r="P855" s="34">
        <v>10522.6</v>
      </c>
      <c r="Q855" s="34">
        <f t="shared" si="507"/>
        <v>0</v>
      </c>
      <c r="R855" s="67">
        <f t="shared" si="505"/>
        <v>0</v>
      </c>
    </row>
    <row r="856" spans="1:18" ht="47.25">
      <c r="A856" s="30" t="s">
        <v>484</v>
      </c>
      <c r="B856" s="31">
        <v>907</v>
      </c>
      <c r="C856" s="32">
        <v>5</v>
      </c>
      <c r="D856" s="32">
        <v>1</v>
      </c>
      <c r="E856" s="23" t="s">
        <v>691</v>
      </c>
      <c r="F856" s="29" t="s">
        <v>485</v>
      </c>
      <c r="G856" s="24">
        <v>7800000</v>
      </c>
      <c r="H856" s="24">
        <v>10670711.27</v>
      </c>
      <c r="I856" s="25">
        <v>10522586.529999999</v>
      </c>
      <c r="J856" s="26">
        <f t="shared" si="492"/>
        <v>98.6</v>
      </c>
      <c r="K856" s="28">
        <f t="shared" si="490"/>
        <v>7800</v>
      </c>
      <c r="L856" s="28">
        <v>10670.7</v>
      </c>
      <c r="M856" s="2">
        <f t="shared" si="501"/>
        <v>10670.7</v>
      </c>
      <c r="N856" s="2">
        <f t="shared" si="501"/>
        <v>10522.6</v>
      </c>
      <c r="O856" s="27">
        <f t="shared" si="493"/>
        <v>98.6</v>
      </c>
      <c r="P856" s="34">
        <v>10522.6</v>
      </c>
      <c r="Q856" s="34">
        <f t="shared" si="507"/>
        <v>0</v>
      </c>
      <c r="R856" s="67">
        <f t="shared" si="505"/>
        <v>0</v>
      </c>
    </row>
    <row r="857" spans="1:18" ht="78.75">
      <c r="A857" s="30" t="s">
        <v>692</v>
      </c>
      <c r="B857" s="31">
        <v>907</v>
      </c>
      <c r="C857" s="32">
        <v>5</v>
      </c>
      <c r="D857" s="32">
        <v>1</v>
      </c>
      <c r="E857" s="23" t="s">
        <v>693</v>
      </c>
      <c r="F857" s="29" t="s">
        <v>94</v>
      </c>
      <c r="G857" s="24">
        <v>0</v>
      </c>
      <c r="H857" s="24">
        <v>15477106.550000001</v>
      </c>
      <c r="I857" s="25">
        <v>15477106.550000001</v>
      </c>
      <c r="J857" s="26">
        <f t="shared" si="492"/>
        <v>100</v>
      </c>
      <c r="K857" s="2">
        <f t="shared" ref="K857:M857" si="514">K858</f>
        <v>0</v>
      </c>
      <c r="L857" s="2">
        <f t="shared" si="514"/>
        <v>15477.1</v>
      </c>
      <c r="M857" s="2">
        <f t="shared" si="514"/>
        <v>15477.1</v>
      </c>
      <c r="N857" s="2">
        <f>N858</f>
        <v>15477.1</v>
      </c>
      <c r="O857" s="27">
        <f t="shared" si="493"/>
        <v>100</v>
      </c>
      <c r="P857" s="34">
        <v>15477.1</v>
      </c>
      <c r="Q857" s="34">
        <f t="shared" si="507"/>
        <v>0</v>
      </c>
      <c r="R857" s="67">
        <f t="shared" si="505"/>
        <v>0</v>
      </c>
    </row>
    <row r="858" spans="1:18" ht="31.5">
      <c r="A858" s="30" t="s">
        <v>337</v>
      </c>
      <c r="B858" s="31">
        <v>907</v>
      </c>
      <c r="C858" s="32">
        <v>5</v>
      </c>
      <c r="D858" s="32">
        <v>1</v>
      </c>
      <c r="E858" s="23" t="s">
        <v>693</v>
      </c>
      <c r="F858" s="29" t="s">
        <v>338</v>
      </c>
      <c r="G858" s="24">
        <v>0</v>
      </c>
      <c r="H858" s="24">
        <v>15477106.550000001</v>
      </c>
      <c r="I858" s="25">
        <v>15477106.550000001</v>
      </c>
      <c r="J858" s="26">
        <f t="shared" si="492"/>
        <v>100</v>
      </c>
      <c r="K858" s="28">
        <f t="shared" si="490"/>
        <v>0</v>
      </c>
      <c r="L858" s="28">
        <v>15477.1</v>
      </c>
      <c r="M858" s="2">
        <f t="shared" si="501"/>
        <v>15477.1</v>
      </c>
      <c r="N858" s="2">
        <f t="shared" si="501"/>
        <v>15477.1</v>
      </c>
      <c r="O858" s="27">
        <f t="shared" si="493"/>
        <v>100</v>
      </c>
      <c r="P858" s="34">
        <v>15477.1</v>
      </c>
      <c r="Q858" s="34">
        <f t="shared" si="507"/>
        <v>0</v>
      </c>
      <c r="R858" s="67">
        <f t="shared" si="505"/>
        <v>0</v>
      </c>
    </row>
    <row r="859" spans="1:18" ht="78.75">
      <c r="A859" s="30" t="s">
        <v>694</v>
      </c>
      <c r="B859" s="31">
        <v>907</v>
      </c>
      <c r="C859" s="32">
        <v>5</v>
      </c>
      <c r="D859" s="32">
        <v>1</v>
      </c>
      <c r="E859" s="23" t="s">
        <v>695</v>
      </c>
      <c r="F859" s="29" t="s">
        <v>94</v>
      </c>
      <c r="G859" s="24">
        <v>0</v>
      </c>
      <c r="H859" s="24">
        <v>74319825.459999993</v>
      </c>
      <c r="I859" s="25">
        <v>74308701.890000001</v>
      </c>
      <c r="J859" s="26">
        <f t="shared" si="492"/>
        <v>100</v>
      </c>
      <c r="K859" s="2">
        <f t="shared" ref="K859:M859" si="515">K860</f>
        <v>0</v>
      </c>
      <c r="L859" s="2">
        <f t="shared" si="515"/>
        <v>74317</v>
      </c>
      <c r="M859" s="2">
        <f t="shared" si="515"/>
        <v>74319.8</v>
      </c>
      <c r="N859" s="2">
        <f>N860</f>
        <v>74308.7</v>
      </c>
      <c r="O859" s="27">
        <f t="shared" si="493"/>
        <v>100</v>
      </c>
      <c r="P859" s="34">
        <v>74308.7</v>
      </c>
      <c r="Q859" s="34">
        <f t="shared" si="507"/>
        <v>0</v>
      </c>
      <c r="R859" s="67">
        <f t="shared" si="505"/>
        <v>0</v>
      </c>
    </row>
    <row r="860" spans="1:18" ht="31.5">
      <c r="A860" s="30" t="s">
        <v>359</v>
      </c>
      <c r="B860" s="31">
        <v>907</v>
      </c>
      <c r="C860" s="32">
        <v>5</v>
      </c>
      <c r="D860" s="32">
        <v>1</v>
      </c>
      <c r="E860" s="23" t="s">
        <v>695</v>
      </c>
      <c r="F860" s="29" t="s">
        <v>360</v>
      </c>
      <c r="G860" s="24">
        <v>0</v>
      </c>
      <c r="H860" s="24">
        <v>74319825.459999993</v>
      </c>
      <c r="I860" s="25">
        <v>74308701.890000001</v>
      </c>
      <c r="J860" s="26">
        <f t="shared" si="492"/>
        <v>100</v>
      </c>
      <c r="K860" s="28">
        <f t="shared" si="490"/>
        <v>0</v>
      </c>
      <c r="L860" s="28">
        <v>74317</v>
      </c>
      <c r="M860" s="2">
        <f t="shared" si="501"/>
        <v>74319.8</v>
      </c>
      <c r="N860" s="2">
        <f t="shared" si="501"/>
        <v>74308.7</v>
      </c>
      <c r="O860" s="27">
        <f t="shared" si="493"/>
        <v>100</v>
      </c>
      <c r="P860" s="34">
        <v>74308.7</v>
      </c>
      <c r="Q860" s="34">
        <f t="shared" si="507"/>
        <v>0</v>
      </c>
      <c r="R860" s="67">
        <f t="shared" si="505"/>
        <v>0</v>
      </c>
    </row>
    <row r="861" spans="1:18" ht="78.75">
      <c r="A861" s="30" t="s">
        <v>696</v>
      </c>
      <c r="B861" s="31">
        <v>907</v>
      </c>
      <c r="C861" s="32">
        <v>5</v>
      </c>
      <c r="D861" s="32">
        <v>1</v>
      </c>
      <c r="E861" s="23" t="s">
        <v>697</v>
      </c>
      <c r="F861" s="29" t="s">
        <v>94</v>
      </c>
      <c r="G861" s="24">
        <v>6685000</v>
      </c>
      <c r="H861" s="24">
        <v>6685000</v>
      </c>
      <c r="I861" s="25">
        <v>6685000</v>
      </c>
      <c r="J861" s="26">
        <f t="shared" si="492"/>
        <v>100</v>
      </c>
      <c r="K861" s="2">
        <f t="shared" ref="K861:M861" si="516">K862</f>
        <v>6685</v>
      </c>
      <c r="L861" s="2">
        <f t="shared" si="516"/>
        <v>6685</v>
      </c>
      <c r="M861" s="2">
        <f t="shared" si="516"/>
        <v>6685</v>
      </c>
      <c r="N861" s="2">
        <f>N862</f>
        <v>6685</v>
      </c>
      <c r="O861" s="27">
        <f t="shared" si="493"/>
        <v>100</v>
      </c>
      <c r="P861" s="34">
        <v>6685</v>
      </c>
      <c r="Q861" s="34">
        <f t="shared" si="507"/>
        <v>0</v>
      </c>
      <c r="R861" s="67">
        <f t="shared" si="505"/>
        <v>0</v>
      </c>
    </row>
    <row r="862" spans="1:18" ht="31.5">
      <c r="A862" s="30" t="s">
        <v>337</v>
      </c>
      <c r="B862" s="31">
        <v>907</v>
      </c>
      <c r="C862" s="32">
        <v>5</v>
      </c>
      <c r="D862" s="32">
        <v>1</v>
      </c>
      <c r="E862" s="23" t="s">
        <v>697</v>
      </c>
      <c r="F862" s="29" t="s">
        <v>338</v>
      </c>
      <c r="G862" s="24">
        <v>6685000</v>
      </c>
      <c r="H862" s="24">
        <v>6685000</v>
      </c>
      <c r="I862" s="25">
        <v>6685000</v>
      </c>
      <c r="J862" s="26">
        <f t="shared" si="492"/>
        <v>100</v>
      </c>
      <c r="K862" s="28">
        <f t="shared" si="490"/>
        <v>6685</v>
      </c>
      <c r="L862" s="28">
        <v>6685</v>
      </c>
      <c r="M862" s="2">
        <f t="shared" si="501"/>
        <v>6685</v>
      </c>
      <c r="N862" s="2">
        <f t="shared" si="501"/>
        <v>6685</v>
      </c>
      <c r="O862" s="27">
        <f t="shared" si="493"/>
        <v>100</v>
      </c>
      <c r="P862" s="34">
        <v>6685</v>
      </c>
      <c r="Q862" s="34">
        <f t="shared" si="507"/>
        <v>0</v>
      </c>
      <c r="R862" s="67">
        <f t="shared" si="505"/>
        <v>0</v>
      </c>
    </row>
    <row r="863" spans="1:18" ht="78.75">
      <c r="A863" s="30" t="s">
        <v>698</v>
      </c>
      <c r="B863" s="31">
        <v>907</v>
      </c>
      <c r="C863" s="32">
        <v>5</v>
      </c>
      <c r="D863" s="32">
        <v>1</v>
      </c>
      <c r="E863" s="23" t="s">
        <v>699</v>
      </c>
      <c r="F863" s="29" t="s">
        <v>94</v>
      </c>
      <c r="G863" s="24">
        <v>36306200</v>
      </c>
      <c r="H863" s="24">
        <v>48130718.560000002</v>
      </c>
      <c r="I863" s="25">
        <v>48119566.799999997</v>
      </c>
      <c r="J863" s="26">
        <f t="shared" si="492"/>
        <v>100</v>
      </c>
      <c r="K863" s="2">
        <f t="shared" ref="K863:M863" si="517">SUM(K864:K865)</f>
        <v>36306.199999999997</v>
      </c>
      <c r="L863" s="2">
        <f t="shared" ref="L863" si="518">SUM(L864:L865)</f>
        <v>48130.400000000001</v>
      </c>
      <c r="M863" s="2">
        <f t="shared" si="517"/>
        <v>48130.8</v>
      </c>
      <c r="N863" s="2">
        <f>SUM(N864:N865)</f>
        <v>48119.6</v>
      </c>
      <c r="O863" s="27">
        <f t="shared" si="493"/>
        <v>100</v>
      </c>
      <c r="P863" s="34">
        <v>48119.6</v>
      </c>
      <c r="Q863" s="34">
        <f t="shared" si="507"/>
        <v>0</v>
      </c>
      <c r="R863" s="67">
        <f t="shared" si="505"/>
        <v>0</v>
      </c>
    </row>
    <row r="864" spans="1:18" ht="47.25">
      <c r="A864" s="30" t="s">
        <v>268</v>
      </c>
      <c r="B864" s="31">
        <v>907</v>
      </c>
      <c r="C864" s="32">
        <v>5</v>
      </c>
      <c r="D864" s="32">
        <v>1</v>
      </c>
      <c r="E864" s="23" t="s">
        <v>699</v>
      </c>
      <c r="F864" s="29" t="s">
        <v>269</v>
      </c>
      <c r="G864" s="24">
        <v>36306200</v>
      </c>
      <c r="H864" s="24">
        <v>0</v>
      </c>
      <c r="I864" s="25">
        <v>0</v>
      </c>
      <c r="J864" s="26"/>
      <c r="K864" s="28">
        <f t="shared" si="490"/>
        <v>36306.199999999997</v>
      </c>
      <c r="L864" s="28">
        <f t="shared" si="490"/>
        <v>0</v>
      </c>
      <c r="M864" s="2">
        <f t="shared" si="501"/>
        <v>0</v>
      </c>
      <c r="N864" s="2">
        <f t="shared" si="501"/>
        <v>0</v>
      </c>
      <c r="O864" s="27"/>
      <c r="P864" s="34">
        <v>0</v>
      </c>
      <c r="Q864" s="34">
        <f t="shared" si="507"/>
        <v>0</v>
      </c>
      <c r="R864" s="67">
        <f t="shared" si="505"/>
        <v>0</v>
      </c>
    </row>
    <row r="865" spans="1:18" ht="31.5">
      <c r="A865" s="30" t="s">
        <v>359</v>
      </c>
      <c r="B865" s="31">
        <v>907</v>
      </c>
      <c r="C865" s="32">
        <v>5</v>
      </c>
      <c r="D865" s="32">
        <v>1</v>
      </c>
      <c r="E865" s="23" t="s">
        <v>699</v>
      </c>
      <c r="F865" s="29" t="s">
        <v>360</v>
      </c>
      <c r="G865" s="24">
        <v>0</v>
      </c>
      <c r="H865" s="24">
        <v>48130718.560000002</v>
      </c>
      <c r="I865" s="25">
        <v>48119566.799999997</v>
      </c>
      <c r="J865" s="26">
        <f t="shared" si="492"/>
        <v>100</v>
      </c>
      <c r="K865" s="28">
        <f t="shared" si="490"/>
        <v>0</v>
      </c>
      <c r="L865" s="28">
        <v>48130.400000000001</v>
      </c>
      <c r="M865" s="2">
        <f>H865/1000+0.1</f>
        <v>48130.8</v>
      </c>
      <c r="N865" s="2">
        <f t="shared" si="501"/>
        <v>48119.6</v>
      </c>
      <c r="O865" s="27">
        <f t="shared" si="493"/>
        <v>100</v>
      </c>
      <c r="P865" s="34">
        <v>48119.6</v>
      </c>
      <c r="Q865" s="34">
        <f t="shared" si="507"/>
        <v>0</v>
      </c>
      <c r="R865" s="67">
        <f t="shared" si="505"/>
        <v>0</v>
      </c>
    </row>
    <row r="866" spans="1:18" ht="78.75">
      <c r="A866" s="30" t="s">
        <v>700</v>
      </c>
      <c r="B866" s="31">
        <v>907</v>
      </c>
      <c r="C866" s="32">
        <v>5</v>
      </c>
      <c r="D866" s="32">
        <v>1</v>
      </c>
      <c r="E866" s="23" t="s">
        <v>701</v>
      </c>
      <c r="F866" s="29"/>
      <c r="G866" s="24">
        <v>0</v>
      </c>
      <c r="H866" s="24">
        <v>3000000</v>
      </c>
      <c r="I866" s="25">
        <v>3000000</v>
      </c>
      <c r="J866" s="26">
        <f t="shared" si="492"/>
        <v>100</v>
      </c>
      <c r="K866" s="2">
        <f t="shared" ref="K866:M866" si="519">K867</f>
        <v>0</v>
      </c>
      <c r="L866" s="2">
        <f t="shared" si="519"/>
        <v>3000</v>
      </c>
      <c r="M866" s="2">
        <f t="shared" si="519"/>
        <v>3000</v>
      </c>
      <c r="N866" s="2">
        <f>N867</f>
        <v>3000</v>
      </c>
      <c r="O866" s="27">
        <f t="shared" si="493"/>
        <v>100</v>
      </c>
      <c r="P866" s="34">
        <v>3000</v>
      </c>
      <c r="Q866" s="34">
        <f t="shared" si="507"/>
        <v>0</v>
      </c>
      <c r="R866" s="67">
        <f t="shared" si="505"/>
        <v>0</v>
      </c>
    </row>
    <row r="867" spans="1:18" ht="47.25">
      <c r="A867" s="30" t="s">
        <v>268</v>
      </c>
      <c r="B867" s="31">
        <v>907</v>
      </c>
      <c r="C867" s="32">
        <v>5</v>
      </c>
      <c r="D867" s="32">
        <v>1</v>
      </c>
      <c r="E867" s="23" t="s">
        <v>701</v>
      </c>
      <c r="F867" s="29" t="s">
        <v>269</v>
      </c>
      <c r="G867" s="24">
        <v>0</v>
      </c>
      <c r="H867" s="24">
        <v>3000000</v>
      </c>
      <c r="I867" s="25">
        <v>3000000</v>
      </c>
      <c r="J867" s="26">
        <f t="shared" si="492"/>
        <v>100</v>
      </c>
      <c r="K867" s="28">
        <f t="shared" si="490"/>
        <v>0</v>
      </c>
      <c r="L867" s="28">
        <v>3000</v>
      </c>
      <c r="M867" s="2">
        <f t="shared" si="501"/>
        <v>3000</v>
      </c>
      <c r="N867" s="2">
        <f t="shared" si="501"/>
        <v>3000</v>
      </c>
      <c r="O867" s="27">
        <f t="shared" si="493"/>
        <v>100</v>
      </c>
      <c r="P867" s="34">
        <v>3000</v>
      </c>
      <c r="Q867" s="34">
        <f t="shared" si="507"/>
        <v>0</v>
      </c>
      <c r="R867" s="67">
        <f t="shared" si="505"/>
        <v>0</v>
      </c>
    </row>
    <row r="868" spans="1:18" ht="78.75">
      <c r="A868" s="30" t="s">
        <v>702</v>
      </c>
      <c r="B868" s="31">
        <v>907</v>
      </c>
      <c r="C868" s="32">
        <v>5</v>
      </c>
      <c r="D868" s="32">
        <v>1</v>
      </c>
      <c r="E868" s="23" t="s">
        <v>703</v>
      </c>
      <c r="F868" s="29"/>
      <c r="G868" s="24">
        <v>5286500</v>
      </c>
      <c r="H868" s="24">
        <v>4786500</v>
      </c>
      <c r="I868" s="25">
        <v>4786500</v>
      </c>
      <c r="J868" s="26">
        <f t="shared" si="492"/>
        <v>100</v>
      </c>
      <c r="K868" s="2">
        <f t="shared" ref="K868:M868" si="520">K869</f>
        <v>5286.5</v>
      </c>
      <c r="L868" s="2">
        <f t="shared" si="520"/>
        <v>4786.5</v>
      </c>
      <c r="M868" s="2">
        <f t="shared" si="520"/>
        <v>4786.5</v>
      </c>
      <c r="N868" s="2">
        <f>N869</f>
        <v>4786.5</v>
      </c>
      <c r="O868" s="27">
        <f t="shared" si="493"/>
        <v>100</v>
      </c>
      <c r="P868" s="34">
        <v>4786.5</v>
      </c>
      <c r="Q868" s="34">
        <f t="shared" si="507"/>
        <v>0</v>
      </c>
      <c r="R868" s="67">
        <f t="shared" si="505"/>
        <v>0</v>
      </c>
    </row>
    <row r="869" spans="1:18" ht="31.5">
      <c r="A869" s="30" t="s">
        <v>337</v>
      </c>
      <c r="B869" s="31">
        <v>907</v>
      </c>
      <c r="C869" s="32">
        <v>5</v>
      </c>
      <c r="D869" s="32">
        <v>1</v>
      </c>
      <c r="E869" s="23" t="s">
        <v>703</v>
      </c>
      <c r="F869" s="29" t="s">
        <v>338</v>
      </c>
      <c r="G869" s="24">
        <v>5286500</v>
      </c>
      <c r="H869" s="24">
        <v>4786500</v>
      </c>
      <c r="I869" s="25">
        <v>4786500</v>
      </c>
      <c r="J869" s="26">
        <f t="shared" si="492"/>
        <v>100</v>
      </c>
      <c r="K869" s="28">
        <f t="shared" si="490"/>
        <v>5286.5</v>
      </c>
      <c r="L869" s="28">
        <v>4786.5</v>
      </c>
      <c r="M869" s="2">
        <f t="shared" si="501"/>
        <v>4786.5</v>
      </c>
      <c r="N869" s="2">
        <f t="shared" si="501"/>
        <v>4786.5</v>
      </c>
      <c r="O869" s="27">
        <f t="shared" si="493"/>
        <v>100</v>
      </c>
      <c r="P869" s="34">
        <v>4786.5</v>
      </c>
      <c r="Q869" s="34">
        <f t="shared" si="507"/>
        <v>0</v>
      </c>
      <c r="R869" s="67">
        <f t="shared" si="505"/>
        <v>0</v>
      </c>
    </row>
    <row r="870" spans="1:18">
      <c r="A870" s="30" t="s">
        <v>49</v>
      </c>
      <c r="B870" s="31">
        <v>907</v>
      </c>
      <c r="C870" s="32">
        <v>5</v>
      </c>
      <c r="D870" s="32">
        <v>2</v>
      </c>
      <c r="E870" s="23" t="s">
        <v>94</v>
      </c>
      <c r="F870" s="29" t="s">
        <v>94</v>
      </c>
      <c r="G870" s="24">
        <v>321838000</v>
      </c>
      <c r="H870" s="24">
        <v>438222840.89999998</v>
      </c>
      <c r="I870" s="25">
        <v>388201053.56999999</v>
      </c>
      <c r="J870" s="26">
        <f t="shared" si="492"/>
        <v>88.6</v>
      </c>
      <c r="K870" s="2">
        <f t="shared" ref="K870:M870" si="521">K871+K873+K875+K877+K879+K881+K883+K885+K887+K889+K891+K893+K895+K897</f>
        <v>321838</v>
      </c>
      <c r="L870" s="2">
        <f t="shared" si="521"/>
        <v>438222.9</v>
      </c>
      <c r="M870" s="2">
        <f t="shared" si="521"/>
        <v>438222.9</v>
      </c>
      <c r="N870" s="2">
        <f>N871+N873+N875+N877+N879+N881+N883+N885+N887+N889+N891+N893+N895+N897</f>
        <v>388201.1</v>
      </c>
      <c r="O870" s="27">
        <f t="shared" si="493"/>
        <v>88.6</v>
      </c>
      <c r="P870" s="34">
        <v>388201</v>
      </c>
      <c r="Q870" s="34">
        <f t="shared" si="507"/>
        <v>0.1</v>
      </c>
      <c r="R870" s="67">
        <f t="shared" si="505"/>
        <v>0</v>
      </c>
    </row>
    <row r="871" spans="1:18" ht="126">
      <c r="A871" s="30" t="s">
        <v>704</v>
      </c>
      <c r="B871" s="31">
        <v>907</v>
      </c>
      <c r="C871" s="32">
        <v>5</v>
      </c>
      <c r="D871" s="32">
        <v>2</v>
      </c>
      <c r="E871" s="23" t="s">
        <v>705</v>
      </c>
      <c r="F871" s="29"/>
      <c r="G871" s="24">
        <v>23764000</v>
      </c>
      <c r="H871" s="24">
        <v>23764000</v>
      </c>
      <c r="I871" s="25">
        <v>22958155.699999999</v>
      </c>
      <c r="J871" s="26">
        <f t="shared" si="492"/>
        <v>96.6</v>
      </c>
      <c r="K871" s="2">
        <f t="shared" ref="K871:M871" si="522">K872</f>
        <v>23764</v>
      </c>
      <c r="L871" s="2">
        <f t="shared" si="522"/>
        <v>23764</v>
      </c>
      <c r="M871" s="2">
        <f t="shared" si="522"/>
        <v>23764</v>
      </c>
      <c r="N871" s="2">
        <f>N872</f>
        <v>22958.2</v>
      </c>
      <c r="O871" s="27">
        <f t="shared" si="493"/>
        <v>96.6</v>
      </c>
      <c r="P871" s="34">
        <v>22958.2</v>
      </c>
      <c r="Q871" s="34">
        <f t="shared" si="507"/>
        <v>0</v>
      </c>
      <c r="R871" s="67">
        <f t="shared" si="505"/>
        <v>0</v>
      </c>
    </row>
    <row r="872" spans="1:18" ht="31.5">
      <c r="A872" s="30" t="s">
        <v>359</v>
      </c>
      <c r="B872" s="31">
        <v>907</v>
      </c>
      <c r="C872" s="32">
        <v>5</v>
      </c>
      <c r="D872" s="32">
        <v>2</v>
      </c>
      <c r="E872" s="23" t="s">
        <v>705</v>
      </c>
      <c r="F872" s="29" t="s">
        <v>360</v>
      </c>
      <c r="G872" s="24">
        <v>23764000</v>
      </c>
      <c r="H872" s="24">
        <v>23764000</v>
      </c>
      <c r="I872" s="25">
        <v>22958155.699999999</v>
      </c>
      <c r="J872" s="26">
        <f t="shared" si="492"/>
        <v>96.6</v>
      </c>
      <c r="K872" s="28">
        <f t="shared" si="490"/>
        <v>23764</v>
      </c>
      <c r="L872" s="28">
        <v>23764</v>
      </c>
      <c r="M872" s="2">
        <f t="shared" si="501"/>
        <v>23764</v>
      </c>
      <c r="N872" s="2">
        <f>I872/1000</f>
        <v>22958.2</v>
      </c>
      <c r="O872" s="27">
        <f t="shared" si="493"/>
        <v>96.6</v>
      </c>
      <c r="P872" s="34">
        <v>22958.2</v>
      </c>
      <c r="Q872" s="34">
        <f t="shared" si="507"/>
        <v>0</v>
      </c>
      <c r="R872" s="67">
        <f t="shared" si="505"/>
        <v>0</v>
      </c>
    </row>
    <row r="873" spans="1:18" ht="94.5">
      <c r="A873" s="30" t="s">
        <v>706</v>
      </c>
      <c r="B873" s="31">
        <v>907</v>
      </c>
      <c r="C873" s="32">
        <v>5</v>
      </c>
      <c r="D873" s="32">
        <v>2</v>
      </c>
      <c r="E873" s="23" t="s">
        <v>707</v>
      </c>
      <c r="F873" s="29"/>
      <c r="G873" s="24">
        <v>2205000</v>
      </c>
      <c r="H873" s="24">
        <v>2205000</v>
      </c>
      <c r="I873" s="25">
        <v>2205000</v>
      </c>
      <c r="J873" s="26">
        <f t="shared" si="492"/>
        <v>100</v>
      </c>
      <c r="K873" s="2">
        <f t="shared" ref="K873:M873" si="523">K874</f>
        <v>2205</v>
      </c>
      <c r="L873" s="2">
        <f t="shared" si="523"/>
        <v>2205</v>
      </c>
      <c r="M873" s="2">
        <f t="shared" si="523"/>
        <v>2205</v>
      </c>
      <c r="N873" s="2">
        <f>N874</f>
        <v>2205</v>
      </c>
      <c r="O873" s="27">
        <f t="shared" si="493"/>
        <v>100</v>
      </c>
      <c r="P873" s="34">
        <v>2205</v>
      </c>
      <c r="Q873" s="34">
        <f t="shared" si="507"/>
        <v>0</v>
      </c>
      <c r="R873" s="67">
        <f t="shared" si="505"/>
        <v>0</v>
      </c>
    </row>
    <row r="874" spans="1:18" ht="31.5">
      <c r="A874" s="30" t="s">
        <v>191</v>
      </c>
      <c r="B874" s="31">
        <v>907</v>
      </c>
      <c r="C874" s="32">
        <v>5</v>
      </c>
      <c r="D874" s="32">
        <v>2</v>
      </c>
      <c r="E874" s="23" t="s">
        <v>707</v>
      </c>
      <c r="F874" s="29" t="s">
        <v>192</v>
      </c>
      <c r="G874" s="24">
        <v>2205000</v>
      </c>
      <c r="H874" s="24">
        <v>2205000</v>
      </c>
      <c r="I874" s="25">
        <v>2205000</v>
      </c>
      <c r="J874" s="26">
        <f t="shared" si="492"/>
        <v>100</v>
      </c>
      <c r="K874" s="28">
        <f t="shared" si="490"/>
        <v>2205</v>
      </c>
      <c r="L874" s="28">
        <v>2205</v>
      </c>
      <c r="M874" s="2">
        <f t="shared" si="501"/>
        <v>2205</v>
      </c>
      <c r="N874" s="2">
        <f t="shared" si="501"/>
        <v>2205</v>
      </c>
      <c r="O874" s="27">
        <f t="shared" si="493"/>
        <v>100</v>
      </c>
      <c r="P874" s="34">
        <v>2205</v>
      </c>
      <c r="Q874" s="34">
        <f t="shared" si="507"/>
        <v>0</v>
      </c>
      <c r="R874" s="67">
        <f t="shared" si="505"/>
        <v>0</v>
      </c>
    </row>
    <row r="875" spans="1:18" ht="63">
      <c r="A875" s="30" t="s">
        <v>708</v>
      </c>
      <c r="B875" s="31">
        <v>907</v>
      </c>
      <c r="C875" s="32">
        <v>5</v>
      </c>
      <c r="D875" s="32">
        <v>2</v>
      </c>
      <c r="E875" s="23" t="s">
        <v>709</v>
      </c>
      <c r="F875" s="29"/>
      <c r="G875" s="24">
        <v>18705000</v>
      </c>
      <c r="H875" s="24">
        <v>18705000</v>
      </c>
      <c r="I875" s="25">
        <v>18705000</v>
      </c>
      <c r="J875" s="26">
        <f t="shared" si="492"/>
        <v>100</v>
      </c>
      <c r="K875" s="2">
        <f t="shared" ref="K875:M875" si="524">K876</f>
        <v>18705</v>
      </c>
      <c r="L875" s="2">
        <f t="shared" si="524"/>
        <v>18705</v>
      </c>
      <c r="M875" s="2">
        <f t="shared" si="524"/>
        <v>18705</v>
      </c>
      <c r="N875" s="2">
        <f>N876</f>
        <v>18705</v>
      </c>
      <c r="O875" s="27">
        <f t="shared" si="493"/>
        <v>100</v>
      </c>
      <c r="P875" s="34">
        <v>18705</v>
      </c>
      <c r="Q875" s="34">
        <f t="shared" si="507"/>
        <v>0</v>
      </c>
      <c r="R875" s="67">
        <f t="shared" si="505"/>
        <v>0</v>
      </c>
    </row>
    <row r="876" spans="1:18" ht="47.25">
      <c r="A876" s="30" t="s">
        <v>268</v>
      </c>
      <c r="B876" s="31">
        <v>907</v>
      </c>
      <c r="C876" s="32">
        <v>5</v>
      </c>
      <c r="D876" s="32">
        <v>2</v>
      </c>
      <c r="E876" s="23" t="s">
        <v>709</v>
      </c>
      <c r="F876" s="29" t="s">
        <v>269</v>
      </c>
      <c r="G876" s="24">
        <v>18705000</v>
      </c>
      <c r="H876" s="24">
        <v>18705000</v>
      </c>
      <c r="I876" s="25">
        <v>18705000</v>
      </c>
      <c r="J876" s="26">
        <f t="shared" si="492"/>
        <v>100</v>
      </c>
      <c r="K876" s="28">
        <f t="shared" si="490"/>
        <v>18705</v>
      </c>
      <c r="L876" s="28">
        <v>18705</v>
      </c>
      <c r="M876" s="2">
        <f t="shared" si="501"/>
        <v>18705</v>
      </c>
      <c r="N876" s="2">
        <f t="shared" si="501"/>
        <v>18705</v>
      </c>
      <c r="O876" s="27">
        <f t="shared" si="493"/>
        <v>100</v>
      </c>
      <c r="P876" s="34">
        <v>18705</v>
      </c>
      <c r="Q876" s="34">
        <f t="shared" si="507"/>
        <v>0</v>
      </c>
      <c r="R876" s="67">
        <f t="shared" si="505"/>
        <v>0</v>
      </c>
    </row>
    <row r="877" spans="1:18" ht="126">
      <c r="A877" s="30" t="s">
        <v>710</v>
      </c>
      <c r="B877" s="31">
        <v>907</v>
      </c>
      <c r="C877" s="32">
        <v>5</v>
      </c>
      <c r="D877" s="32">
        <v>2</v>
      </c>
      <c r="E877" s="23" t="s">
        <v>711</v>
      </c>
      <c r="F877" s="29"/>
      <c r="G877" s="24">
        <v>20000000</v>
      </c>
      <c r="H877" s="24">
        <v>17900000</v>
      </c>
      <c r="I877" s="25">
        <v>17899996</v>
      </c>
      <c r="J877" s="26">
        <f t="shared" si="492"/>
        <v>100</v>
      </c>
      <c r="K877" s="2">
        <f t="shared" ref="K877:M877" si="525">K878</f>
        <v>20000</v>
      </c>
      <c r="L877" s="2">
        <f t="shared" si="525"/>
        <v>17900</v>
      </c>
      <c r="M877" s="2">
        <f t="shared" si="525"/>
        <v>17900</v>
      </c>
      <c r="N877" s="2">
        <f>N878</f>
        <v>17900</v>
      </c>
      <c r="O877" s="27">
        <f t="shared" si="493"/>
        <v>100</v>
      </c>
      <c r="P877" s="34">
        <v>17900</v>
      </c>
      <c r="Q877" s="34">
        <f t="shared" si="507"/>
        <v>0</v>
      </c>
      <c r="R877" s="67">
        <f t="shared" si="505"/>
        <v>0</v>
      </c>
    </row>
    <row r="878" spans="1:18" ht="47.25">
      <c r="A878" s="30" t="s">
        <v>268</v>
      </c>
      <c r="B878" s="31">
        <v>907</v>
      </c>
      <c r="C878" s="32">
        <v>5</v>
      </c>
      <c r="D878" s="32">
        <v>2</v>
      </c>
      <c r="E878" s="23" t="s">
        <v>711</v>
      </c>
      <c r="F878" s="29" t="s">
        <v>269</v>
      </c>
      <c r="G878" s="24">
        <v>20000000</v>
      </c>
      <c r="H878" s="24">
        <v>17900000</v>
      </c>
      <c r="I878" s="25">
        <v>17899996</v>
      </c>
      <c r="J878" s="26">
        <f t="shared" si="492"/>
        <v>100</v>
      </c>
      <c r="K878" s="28">
        <f t="shared" si="490"/>
        <v>20000</v>
      </c>
      <c r="L878" s="28">
        <v>17900</v>
      </c>
      <c r="M878" s="2">
        <f t="shared" si="501"/>
        <v>17900</v>
      </c>
      <c r="N878" s="2">
        <f t="shared" si="501"/>
        <v>17900</v>
      </c>
      <c r="O878" s="27">
        <f t="shared" si="493"/>
        <v>100</v>
      </c>
      <c r="P878" s="34">
        <v>17900</v>
      </c>
      <c r="Q878" s="34">
        <f t="shared" si="507"/>
        <v>0</v>
      </c>
      <c r="R878" s="67">
        <f t="shared" si="505"/>
        <v>0</v>
      </c>
    </row>
    <row r="879" spans="1:18" ht="63">
      <c r="A879" s="30" t="s">
        <v>712</v>
      </c>
      <c r="B879" s="31">
        <v>907</v>
      </c>
      <c r="C879" s="32">
        <v>5</v>
      </c>
      <c r="D879" s="32">
        <v>2</v>
      </c>
      <c r="E879" s="23" t="s">
        <v>713</v>
      </c>
      <c r="F879" s="29"/>
      <c r="G879" s="24">
        <v>0</v>
      </c>
      <c r="H879" s="24">
        <v>23000000</v>
      </c>
      <c r="I879" s="25">
        <v>23000000</v>
      </c>
      <c r="J879" s="26">
        <f t="shared" si="492"/>
        <v>100</v>
      </c>
      <c r="K879" s="2">
        <f t="shared" ref="K879:M879" si="526">K880</f>
        <v>0</v>
      </c>
      <c r="L879" s="2">
        <f t="shared" si="526"/>
        <v>23000</v>
      </c>
      <c r="M879" s="2">
        <f t="shared" si="526"/>
        <v>23000</v>
      </c>
      <c r="N879" s="2">
        <f>N880</f>
        <v>23000</v>
      </c>
      <c r="O879" s="27">
        <f t="shared" si="493"/>
        <v>100</v>
      </c>
      <c r="P879" s="34">
        <v>23000</v>
      </c>
      <c r="Q879" s="34">
        <f t="shared" si="507"/>
        <v>0</v>
      </c>
      <c r="R879" s="67">
        <f t="shared" si="505"/>
        <v>0</v>
      </c>
    </row>
    <row r="880" spans="1:18" ht="31.5">
      <c r="A880" s="30" t="s">
        <v>359</v>
      </c>
      <c r="B880" s="31">
        <v>907</v>
      </c>
      <c r="C880" s="32">
        <v>5</v>
      </c>
      <c r="D880" s="32">
        <v>2</v>
      </c>
      <c r="E880" s="23" t="s">
        <v>713</v>
      </c>
      <c r="F880" s="29" t="s">
        <v>360</v>
      </c>
      <c r="G880" s="24">
        <v>0</v>
      </c>
      <c r="H880" s="24">
        <v>23000000</v>
      </c>
      <c r="I880" s="25">
        <v>23000000</v>
      </c>
      <c r="J880" s="26">
        <f t="shared" si="492"/>
        <v>100</v>
      </c>
      <c r="K880" s="28">
        <f t="shared" si="490"/>
        <v>0</v>
      </c>
      <c r="L880" s="28">
        <v>23000</v>
      </c>
      <c r="M880" s="2">
        <f t="shared" si="501"/>
        <v>23000</v>
      </c>
      <c r="N880" s="2">
        <f t="shared" si="501"/>
        <v>23000</v>
      </c>
      <c r="O880" s="27">
        <f t="shared" si="493"/>
        <v>100</v>
      </c>
      <c r="P880" s="34">
        <v>23000</v>
      </c>
      <c r="Q880" s="34">
        <f t="shared" si="507"/>
        <v>0</v>
      </c>
      <c r="R880" s="67">
        <f t="shared" si="505"/>
        <v>0</v>
      </c>
    </row>
    <row r="881" spans="1:18" ht="110.25">
      <c r="A881" s="30" t="s">
        <v>714</v>
      </c>
      <c r="B881" s="31">
        <v>907</v>
      </c>
      <c r="C881" s="32">
        <v>5</v>
      </c>
      <c r="D881" s="32">
        <v>2</v>
      </c>
      <c r="E881" s="23" t="s">
        <v>715</v>
      </c>
      <c r="F881" s="29"/>
      <c r="G881" s="24">
        <v>17939000</v>
      </c>
      <c r="H881" s="24">
        <v>20822905.699999999</v>
      </c>
      <c r="I881" s="25">
        <v>20822905.699999999</v>
      </c>
      <c r="J881" s="26">
        <f t="shared" si="492"/>
        <v>100</v>
      </c>
      <c r="K881" s="2">
        <f t="shared" ref="K881:M881" si="527">K882</f>
        <v>17939</v>
      </c>
      <c r="L881" s="2">
        <f t="shared" si="527"/>
        <v>20822.900000000001</v>
      </c>
      <c r="M881" s="2">
        <f t="shared" si="527"/>
        <v>20822.900000000001</v>
      </c>
      <c r="N881" s="2">
        <f>N882</f>
        <v>20822.900000000001</v>
      </c>
      <c r="O881" s="27">
        <f t="shared" si="493"/>
        <v>100</v>
      </c>
      <c r="P881" s="34">
        <v>20822.900000000001</v>
      </c>
      <c r="Q881" s="34">
        <f t="shared" si="507"/>
        <v>0</v>
      </c>
      <c r="R881" s="67">
        <f t="shared" si="505"/>
        <v>0</v>
      </c>
    </row>
    <row r="882" spans="1:18">
      <c r="A882" s="30" t="s">
        <v>397</v>
      </c>
      <c r="B882" s="31">
        <v>907</v>
      </c>
      <c r="C882" s="32">
        <v>5</v>
      </c>
      <c r="D882" s="32">
        <v>2</v>
      </c>
      <c r="E882" s="23" t="s">
        <v>715</v>
      </c>
      <c r="F882" s="29" t="s">
        <v>398</v>
      </c>
      <c r="G882" s="24">
        <v>17939000</v>
      </c>
      <c r="H882" s="24">
        <v>20822905.699999999</v>
      </c>
      <c r="I882" s="25">
        <v>20822905.699999999</v>
      </c>
      <c r="J882" s="26">
        <f t="shared" si="492"/>
        <v>100</v>
      </c>
      <c r="K882" s="28">
        <f t="shared" si="490"/>
        <v>17939</v>
      </c>
      <c r="L882" s="28">
        <v>20822.900000000001</v>
      </c>
      <c r="M882" s="2">
        <f t="shared" si="501"/>
        <v>20822.900000000001</v>
      </c>
      <c r="N882" s="2">
        <f t="shared" si="501"/>
        <v>20822.900000000001</v>
      </c>
      <c r="O882" s="27">
        <f t="shared" si="493"/>
        <v>100</v>
      </c>
      <c r="P882" s="34">
        <v>20822.900000000001</v>
      </c>
      <c r="Q882" s="34">
        <f t="shared" si="507"/>
        <v>0</v>
      </c>
      <c r="R882" s="67">
        <f t="shared" si="505"/>
        <v>0</v>
      </c>
    </row>
    <row r="883" spans="1:18" ht="94.5">
      <c r="A883" s="30" t="s">
        <v>716</v>
      </c>
      <c r="B883" s="31">
        <v>907</v>
      </c>
      <c r="C883" s="32">
        <v>5</v>
      </c>
      <c r="D883" s="32">
        <v>2</v>
      </c>
      <c r="E883" s="23" t="s">
        <v>717</v>
      </c>
      <c r="F883" s="29"/>
      <c r="G883" s="24">
        <v>20000000</v>
      </c>
      <c r="H883" s="24">
        <v>62866000</v>
      </c>
      <c r="I883" s="25">
        <v>62866000</v>
      </c>
      <c r="J883" s="26">
        <f t="shared" si="492"/>
        <v>100</v>
      </c>
      <c r="K883" s="2">
        <f t="shared" ref="K883:M883" si="528">K884</f>
        <v>20000</v>
      </c>
      <c r="L883" s="2">
        <f t="shared" si="528"/>
        <v>62866</v>
      </c>
      <c r="M883" s="2">
        <f t="shared" si="528"/>
        <v>62866</v>
      </c>
      <c r="N883" s="2">
        <f>N884</f>
        <v>62866</v>
      </c>
      <c r="O883" s="27">
        <f t="shared" si="493"/>
        <v>100</v>
      </c>
      <c r="P883" s="34">
        <v>62866</v>
      </c>
      <c r="Q883" s="34">
        <f t="shared" si="507"/>
        <v>0</v>
      </c>
      <c r="R883" s="67">
        <f t="shared" si="505"/>
        <v>0</v>
      </c>
    </row>
    <row r="884" spans="1:18">
      <c r="A884" s="30" t="s">
        <v>397</v>
      </c>
      <c r="B884" s="31">
        <v>907</v>
      </c>
      <c r="C884" s="32">
        <v>5</v>
      </c>
      <c r="D884" s="32">
        <v>2</v>
      </c>
      <c r="E884" s="23" t="s">
        <v>717</v>
      </c>
      <c r="F884" s="29" t="s">
        <v>398</v>
      </c>
      <c r="G884" s="24">
        <v>20000000</v>
      </c>
      <c r="H884" s="24">
        <v>62866000</v>
      </c>
      <c r="I884" s="25">
        <v>62866000</v>
      </c>
      <c r="J884" s="26">
        <f t="shared" si="492"/>
        <v>100</v>
      </c>
      <c r="K884" s="28">
        <f t="shared" si="490"/>
        <v>20000</v>
      </c>
      <c r="L884" s="28">
        <v>62866</v>
      </c>
      <c r="M884" s="2">
        <f t="shared" si="501"/>
        <v>62866</v>
      </c>
      <c r="N884" s="2">
        <f t="shared" si="501"/>
        <v>62866</v>
      </c>
      <c r="O884" s="27">
        <f t="shared" si="493"/>
        <v>100</v>
      </c>
      <c r="P884" s="34">
        <v>62866</v>
      </c>
      <c r="Q884" s="34">
        <f t="shared" si="507"/>
        <v>0</v>
      </c>
      <c r="R884" s="67">
        <f t="shared" si="505"/>
        <v>0</v>
      </c>
    </row>
    <row r="885" spans="1:18" ht="94.5">
      <c r="A885" s="30" t="s">
        <v>718</v>
      </c>
      <c r="B885" s="31">
        <v>907</v>
      </c>
      <c r="C885" s="32">
        <v>5</v>
      </c>
      <c r="D885" s="32">
        <v>2</v>
      </c>
      <c r="E885" s="23" t="s">
        <v>719</v>
      </c>
      <c r="F885" s="29"/>
      <c r="G885" s="24">
        <v>2825000</v>
      </c>
      <c r="H885" s="24">
        <v>7825000</v>
      </c>
      <c r="I885" s="25">
        <v>7824996</v>
      </c>
      <c r="J885" s="26">
        <f t="shared" si="492"/>
        <v>100</v>
      </c>
      <c r="K885" s="2">
        <f t="shared" ref="K885:M885" si="529">K886</f>
        <v>2825</v>
      </c>
      <c r="L885" s="2">
        <f t="shared" si="529"/>
        <v>7825</v>
      </c>
      <c r="M885" s="2">
        <f t="shared" si="529"/>
        <v>7825</v>
      </c>
      <c r="N885" s="2">
        <f>N886</f>
        <v>7825</v>
      </c>
      <c r="O885" s="27">
        <f t="shared" si="493"/>
        <v>100</v>
      </c>
      <c r="P885" s="34">
        <v>7825</v>
      </c>
      <c r="Q885" s="34">
        <f t="shared" si="507"/>
        <v>0</v>
      </c>
      <c r="R885" s="67">
        <f t="shared" si="505"/>
        <v>0</v>
      </c>
    </row>
    <row r="886" spans="1:18" ht="31.5">
      <c r="A886" s="30" t="s">
        <v>359</v>
      </c>
      <c r="B886" s="31">
        <v>907</v>
      </c>
      <c r="C886" s="32">
        <v>5</v>
      </c>
      <c r="D886" s="32">
        <v>2</v>
      </c>
      <c r="E886" s="23" t="s">
        <v>719</v>
      </c>
      <c r="F886" s="29" t="s">
        <v>360</v>
      </c>
      <c r="G886" s="24">
        <v>2825000</v>
      </c>
      <c r="H886" s="24">
        <v>7825000</v>
      </c>
      <c r="I886" s="25">
        <v>7824996</v>
      </c>
      <c r="J886" s="26">
        <f t="shared" si="492"/>
        <v>100</v>
      </c>
      <c r="K886" s="28">
        <f t="shared" si="490"/>
        <v>2825</v>
      </c>
      <c r="L886" s="28">
        <v>7825</v>
      </c>
      <c r="M886" s="2">
        <f t="shared" si="501"/>
        <v>7825</v>
      </c>
      <c r="N886" s="2">
        <f t="shared" si="501"/>
        <v>7825</v>
      </c>
      <c r="O886" s="27">
        <f t="shared" si="493"/>
        <v>100</v>
      </c>
      <c r="P886" s="34">
        <v>7825</v>
      </c>
      <c r="Q886" s="34">
        <f t="shared" si="507"/>
        <v>0</v>
      </c>
      <c r="R886" s="67">
        <f t="shared" si="505"/>
        <v>0</v>
      </c>
    </row>
    <row r="887" spans="1:18" ht="78.75">
      <c r="A887" s="33" t="s">
        <v>720</v>
      </c>
      <c r="B887" s="31">
        <v>907</v>
      </c>
      <c r="C887" s="32">
        <v>5</v>
      </c>
      <c r="D887" s="32">
        <v>2</v>
      </c>
      <c r="E887" s="23" t="s">
        <v>721</v>
      </c>
      <c r="F887" s="29"/>
      <c r="G887" s="24">
        <v>0</v>
      </c>
      <c r="H887" s="24">
        <v>497500</v>
      </c>
      <c r="I887" s="25">
        <v>497500</v>
      </c>
      <c r="J887" s="26">
        <f t="shared" si="492"/>
        <v>100</v>
      </c>
      <c r="K887" s="2">
        <f t="shared" ref="K887:M887" si="530">K888</f>
        <v>0</v>
      </c>
      <c r="L887" s="2">
        <f t="shared" si="530"/>
        <v>497.5</v>
      </c>
      <c r="M887" s="2">
        <f t="shared" si="530"/>
        <v>497.5</v>
      </c>
      <c r="N887" s="2">
        <f>N888</f>
        <v>497.5</v>
      </c>
      <c r="O887" s="27">
        <f t="shared" si="493"/>
        <v>100</v>
      </c>
      <c r="P887" s="34">
        <v>497.5</v>
      </c>
      <c r="Q887" s="34">
        <f t="shared" si="507"/>
        <v>0</v>
      </c>
      <c r="R887" s="67">
        <f t="shared" si="505"/>
        <v>0</v>
      </c>
    </row>
    <row r="888" spans="1:18" ht="31.5">
      <c r="A888" s="30" t="s">
        <v>114</v>
      </c>
      <c r="B888" s="31">
        <v>907</v>
      </c>
      <c r="C888" s="32">
        <v>5</v>
      </c>
      <c r="D888" s="32">
        <v>2</v>
      </c>
      <c r="E888" s="23" t="s">
        <v>721</v>
      </c>
      <c r="F888" s="29" t="s">
        <v>115</v>
      </c>
      <c r="G888" s="24">
        <v>0</v>
      </c>
      <c r="H888" s="24">
        <v>497500</v>
      </c>
      <c r="I888" s="25">
        <v>497500</v>
      </c>
      <c r="J888" s="26">
        <f t="shared" si="492"/>
        <v>100</v>
      </c>
      <c r="K888" s="28">
        <f t="shared" si="490"/>
        <v>0</v>
      </c>
      <c r="L888" s="28">
        <v>497.5</v>
      </c>
      <c r="M888" s="2">
        <f t="shared" si="501"/>
        <v>497.5</v>
      </c>
      <c r="N888" s="2">
        <f t="shared" si="501"/>
        <v>497.5</v>
      </c>
      <c r="O888" s="27">
        <f t="shared" si="493"/>
        <v>100</v>
      </c>
      <c r="P888" s="34">
        <v>497.5</v>
      </c>
      <c r="Q888" s="34">
        <f t="shared" si="507"/>
        <v>0</v>
      </c>
      <c r="R888" s="67">
        <f t="shared" si="505"/>
        <v>0</v>
      </c>
    </row>
    <row r="889" spans="1:18" ht="78.75">
      <c r="A889" s="30" t="s">
        <v>722</v>
      </c>
      <c r="B889" s="31">
        <v>907</v>
      </c>
      <c r="C889" s="32">
        <v>5</v>
      </c>
      <c r="D889" s="32">
        <v>2</v>
      </c>
      <c r="E889" s="23" t="s">
        <v>723</v>
      </c>
      <c r="F889" s="29"/>
      <c r="G889" s="24">
        <v>210000000</v>
      </c>
      <c r="H889" s="24">
        <v>119914435.2</v>
      </c>
      <c r="I889" s="25">
        <v>70922407.170000002</v>
      </c>
      <c r="J889" s="26">
        <f t="shared" si="492"/>
        <v>59.1</v>
      </c>
      <c r="K889" s="2">
        <f t="shared" ref="K889:M889" si="531">K890</f>
        <v>210000</v>
      </c>
      <c r="L889" s="2">
        <f t="shared" si="531"/>
        <v>119914.5</v>
      </c>
      <c r="M889" s="2">
        <f t="shared" si="531"/>
        <v>119914.5</v>
      </c>
      <c r="N889" s="2">
        <f>N890</f>
        <v>70922.399999999994</v>
      </c>
      <c r="O889" s="27">
        <f t="shared" si="493"/>
        <v>59.1</v>
      </c>
      <c r="P889" s="34">
        <v>70922.399999999994</v>
      </c>
      <c r="Q889" s="34">
        <f t="shared" si="507"/>
        <v>0</v>
      </c>
      <c r="R889" s="67">
        <f t="shared" si="505"/>
        <v>0</v>
      </c>
    </row>
    <row r="890" spans="1:18" ht="31.5">
      <c r="A890" s="30" t="s">
        <v>429</v>
      </c>
      <c r="B890" s="31">
        <v>907</v>
      </c>
      <c r="C890" s="32">
        <v>5</v>
      </c>
      <c r="D890" s="32">
        <v>2</v>
      </c>
      <c r="E890" s="23" t="s">
        <v>723</v>
      </c>
      <c r="F890" s="29" t="s">
        <v>430</v>
      </c>
      <c r="G890" s="24">
        <v>210000000</v>
      </c>
      <c r="H890" s="24">
        <v>119914435.2</v>
      </c>
      <c r="I890" s="25">
        <v>70922407.170000002</v>
      </c>
      <c r="J890" s="26">
        <f t="shared" si="492"/>
        <v>59.1</v>
      </c>
      <c r="K890" s="28">
        <f t="shared" si="490"/>
        <v>210000</v>
      </c>
      <c r="L890" s="28">
        <v>119914.5</v>
      </c>
      <c r="M890" s="2">
        <f>H890/1000+0.1</f>
        <v>119914.5</v>
      </c>
      <c r="N890" s="2">
        <f t="shared" si="501"/>
        <v>70922.399999999994</v>
      </c>
      <c r="O890" s="27">
        <f t="shared" si="493"/>
        <v>59.1</v>
      </c>
      <c r="P890" s="34">
        <v>70922.399999999994</v>
      </c>
      <c r="Q890" s="34">
        <f t="shared" si="507"/>
        <v>0</v>
      </c>
      <c r="R890" s="67">
        <f t="shared" si="505"/>
        <v>0</v>
      </c>
    </row>
    <row r="891" spans="1:18" ht="94.5">
      <c r="A891" s="30" t="s">
        <v>724</v>
      </c>
      <c r="B891" s="31">
        <v>907</v>
      </c>
      <c r="C891" s="32">
        <v>5</v>
      </c>
      <c r="D891" s="32">
        <v>2</v>
      </c>
      <c r="E891" s="23" t="s">
        <v>725</v>
      </c>
      <c r="F891" s="29" t="s">
        <v>94</v>
      </c>
      <c r="G891" s="24">
        <v>0</v>
      </c>
      <c r="H891" s="24">
        <v>123400000</v>
      </c>
      <c r="I891" s="25">
        <v>123176093</v>
      </c>
      <c r="J891" s="26">
        <f t="shared" si="492"/>
        <v>99.8</v>
      </c>
      <c r="K891" s="2">
        <f t="shared" ref="K891:M891" si="532">K892</f>
        <v>0</v>
      </c>
      <c r="L891" s="2">
        <f t="shared" si="532"/>
        <v>123400</v>
      </c>
      <c r="M891" s="2">
        <f t="shared" si="532"/>
        <v>123400</v>
      </c>
      <c r="N891" s="2">
        <f>N892</f>
        <v>123176.1</v>
      </c>
      <c r="O891" s="27">
        <f t="shared" si="493"/>
        <v>99.8</v>
      </c>
      <c r="P891" s="34">
        <v>123176.1</v>
      </c>
      <c r="Q891" s="34">
        <f t="shared" si="507"/>
        <v>0</v>
      </c>
      <c r="R891" s="67">
        <f t="shared" si="505"/>
        <v>0</v>
      </c>
    </row>
    <row r="892" spans="1:18" ht="31.5">
      <c r="A892" s="30" t="s">
        <v>429</v>
      </c>
      <c r="B892" s="31">
        <v>907</v>
      </c>
      <c r="C892" s="32">
        <v>5</v>
      </c>
      <c r="D892" s="32">
        <v>2</v>
      </c>
      <c r="E892" s="23" t="s">
        <v>725</v>
      </c>
      <c r="F892" s="29" t="s">
        <v>430</v>
      </c>
      <c r="G892" s="24">
        <v>0</v>
      </c>
      <c r="H892" s="24">
        <v>123400000</v>
      </c>
      <c r="I892" s="25">
        <v>123176093</v>
      </c>
      <c r="J892" s="26">
        <f t="shared" si="492"/>
        <v>99.8</v>
      </c>
      <c r="K892" s="28">
        <f t="shared" si="490"/>
        <v>0</v>
      </c>
      <c r="L892" s="28">
        <f t="shared" si="490"/>
        <v>123400</v>
      </c>
      <c r="M892" s="2">
        <f t="shared" si="501"/>
        <v>123400</v>
      </c>
      <c r="N892" s="2">
        <f t="shared" si="501"/>
        <v>123176.1</v>
      </c>
      <c r="O892" s="27">
        <f t="shared" si="493"/>
        <v>99.8</v>
      </c>
      <c r="P892" s="34">
        <v>123176.1</v>
      </c>
      <c r="Q892" s="34">
        <f t="shared" si="507"/>
        <v>0</v>
      </c>
      <c r="R892" s="67">
        <f t="shared" si="505"/>
        <v>0</v>
      </c>
    </row>
    <row r="893" spans="1:18" ht="78.75">
      <c r="A893" s="30" t="s">
        <v>726</v>
      </c>
      <c r="B893" s="31">
        <v>907</v>
      </c>
      <c r="C893" s="32">
        <v>5</v>
      </c>
      <c r="D893" s="32">
        <v>2</v>
      </c>
      <c r="E893" s="23" t="s">
        <v>727</v>
      </c>
      <c r="F893" s="29" t="s">
        <v>94</v>
      </c>
      <c r="G893" s="24">
        <v>6400000</v>
      </c>
      <c r="H893" s="24">
        <v>15623000</v>
      </c>
      <c r="I893" s="25">
        <v>15623000</v>
      </c>
      <c r="J893" s="26">
        <f t="shared" si="492"/>
        <v>100</v>
      </c>
      <c r="K893" s="2">
        <f t="shared" ref="K893:M893" si="533">K894</f>
        <v>6400</v>
      </c>
      <c r="L893" s="2">
        <f t="shared" si="533"/>
        <v>15623</v>
      </c>
      <c r="M893" s="2">
        <f t="shared" si="533"/>
        <v>15623</v>
      </c>
      <c r="N893" s="2">
        <f>N894</f>
        <v>15623</v>
      </c>
      <c r="O893" s="27">
        <f t="shared" si="493"/>
        <v>100</v>
      </c>
      <c r="P893" s="34">
        <v>15623</v>
      </c>
      <c r="Q893" s="34">
        <f t="shared" si="507"/>
        <v>0</v>
      </c>
      <c r="R893" s="67">
        <f t="shared" si="505"/>
        <v>0</v>
      </c>
    </row>
    <row r="894" spans="1:18" ht="47.25">
      <c r="A894" s="30" t="s">
        <v>484</v>
      </c>
      <c r="B894" s="31">
        <v>907</v>
      </c>
      <c r="C894" s="32">
        <v>5</v>
      </c>
      <c r="D894" s="32">
        <v>2</v>
      </c>
      <c r="E894" s="23" t="s">
        <v>727</v>
      </c>
      <c r="F894" s="29" t="s">
        <v>485</v>
      </c>
      <c r="G894" s="24">
        <v>6400000</v>
      </c>
      <c r="H894" s="24">
        <v>15623000</v>
      </c>
      <c r="I894" s="25">
        <v>15623000</v>
      </c>
      <c r="J894" s="26">
        <f t="shared" si="492"/>
        <v>100</v>
      </c>
      <c r="K894" s="28">
        <f t="shared" si="490"/>
        <v>6400</v>
      </c>
      <c r="L894" s="28">
        <v>15623</v>
      </c>
      <c r="M894" s="2">
        <f t="shared" si="501"/>
        <v>15623</v>
      </c>
      <c r="N894" s="2">
        <f t="shared" si="501"/>
        <v>15623</v>
      </c>
      <c r="O894" s="27">
        <f t="shared" si="493"/>
        <v>100</v>
      </c>
      <c r="P894" s="34">
        <v>15623</v>
      </c>
      <c r="Q894" s="34">
        <f t="shared" si="507"/>
        <v>0</v>
      </c>
      <c r="R894" s="67">
        <f t="shared" si="505"/>
        <v>0</v>
      </c>
    </row>
    <row r="895" spans="1:18" ht="78.75">
      <c r="A895" s="30" t="s">
        <v>728</v>
      </c>
      <c r="B895" s="31">
        <v>907</v>
      </c>
      <c r="C895" s="32">
        <v>5</v>
      </c>
      <c r="D895" s="32">
        <v>2</v>
      </c>
      <c r="E895" s="23" t="s">
        <v>729</v>
      </c>
      <c r="F895" s="29" t="s">
        <v>94</v>
      </c>
      <c r="G895" s="24">
        <v>0</v>
      </c>
      <c r="H895" s="24">
        <v>1000000</v>
      </c>
      <c r="I895" s="25">
        <v>1000000</v>
      </c>
      <c r="J895" s="26">
        <f t="shared" si="492"/>
        <v>100</v>
      </c>
      <c r="K895" s="2">
        <f t="shared" ref="K895:M895" si="534">K896</f>
        <v>0</v>
      </c>
      <c r="L895" s="2">
        <f t="shared" si="534"/>
        <v>1000</v>
      </c>
      <c r="M895" s="2">
        <f t="shared" si="534"/>
        <v>1000</v>
      </c>
      <c r="N895" s="2">
        <f>N896</f>
        <v>1000</v>
      </c>
      <c r="O895" s="27">
        <f t="shared" si="493"/>
        <v>100</v>
      </c>
      <c r="P895" s="34">
        <v>1000</v>
      </c>
      <c r="Q895" s="34">
        <f t="shared" si="507"/>
        <v>0</v>
      </c>
      <c r="R895" s="67">
        <f t="shared" si="505"/>
        <v>0</v>
      </c>
    </row>
    <row r="896" spans="1:18" ht="47.25">
      <c r="A896" s="30" t="s">
        <v>268</v>
      </c>
      <c r="B896" s="31">
        <v>907</v>
      </c>
      <c r="C896" s="32">
        <v>5</v>
      </c>
      <c r="D896" s="32">
        <v>2</v>
      </c>
      <c r="E896" s="23" t="s">
        <v>729</v>
      </c>
      <c r="F896" s="29" t="s">
        <v>269</v>
      </c>
      <c r="G896" s="24">
        <v>0</v>
      </c>
      <c r="H896" s="24">
        <v>1000000</v>
      </c>
      <c r="I896" s="25">
        <v>1000000</v>
      </c>
      <c r="J896" s="26">
        <f t="shared" si="492"/>
        <v>100</v>
      </c>
      <c r="K896" s="28">
        <f t="shared" si="490"/>
        <v>0</v>
      </c>
      <c r="L896" s="28">
        <v>1000</v>
      </c>
      <c r="M896" s="2">
        <f t="shared" si="501"/>
        <v>1000</v>
      </c>
      <c r="N896" s="2">
        <f t="shared" si="501"/>
        <v>1000</v>
      </c>
      <c r="O896" s="27">
        <f t="shared" si="493"/>
        <v>100</v>
      </c>
      <c r="P896" s="34">
        <v>1000</v>
      </c>
      <c r="Q896" s="34">
        <f t="shared" si="507"/>
        <v>0</v>
      </c>
      <c r="R896" s="67">
        <f t="shared" si="505"/>
        <v>0</v>
      </c>
    </row>
    <row r="897" spans="1:18" ht="94.5">
      <c r="A897" s="30" t="s">
        <v>730</v>
      </c>
      <c r="B897" s="31">
        <v>907</v>
      </c>
      <c r="C897" s="32">
        <v>5</v>
      </c>
      <c r="D897" s="32">
        <v>2</v>
      </c>
      <c r="E897" s="23" t="s">
        <v>731</v>
      </c>
      <c r="F897" s="29" t="s">
        <v>94</v>
      </c>
      <c r="G897" s="24">
        <v>0</v>
      </c>
      <c r="H897" s="24">
        <v>700000</v>
      </c>
      <c r="I897" s="25">
        <v>700000</v>
      </c>
      <c r="J897" s="26">
        <f t="shared" si="492"/>
        <v>100</v>
      </c>
      <c r="K897" s="2">
        <f t="shared" ref="K897:M897" si="535">K898</f>
        <v>0</v>
      </c>
      <c r="L897" s="2">
        <f t="shared" si="535"/>
        <v>700</v>
      </c>
      <c r="M897" s="2">
        <f t="shared" si="535"/>
        <v>700</v>
      </c>
      <c r="N897" s="2">
        <f>N898</f>
        <v>700</v>
      </c>
      <c r="O897" s="27">
        <f t="shared" si="493"/>
        <v>100</v>
      </c>
      <c r="P897" s="34">
        <v>700</v>
      </c>
      <c r="Q897" s="34">
        <f t="shared" si="507"/>
        <v>0</v>
      </c>
      <c r="R897" s="67">
        <f t="shared" si="505"/>
        <v>0</v>
      </c>
    </row>
    <row r="898" spans="1:18" ht="47.25">
      <c r="A898" s="30" t="s">
        <v>268</v>
      </c>
      <c r="B898" s="31">
        <v>907</v>
      </c>
      <c r="C898" s="32">
        <v>5</v>
      </c>
      <c r="D898" s="32">
        <v>2</v>
      </c>
      <c r="E898" s="23" t="s">
        <v>731</v>
      </c>
      <c r="F898" s="29" t="s">
        <v>269</v>
      </c>
      <c r="G898" s="24">
        <v>0</v>
      </c>
      <c r="H898" s="24">
        <v>700000</v>
      </c>
      <c r="I898" s="25">
        <v>700000</v>
      </c>
      <c r="J898" s="26">
        <f t="shared" si="492"/>
        <v>100</v>
      </c>
      <c r="K898" s="28">
        <f t="shared" ref="K898:L974" si="536">G898/1000</f>
        <v>0</v>
      </c>
      <c r="L898" s="28">
        <v>700</v>
      </c>
      <c r="M898" s="2">
        <f t="shared" si="501"/>
        <v>700</v>
      </c>
      <c r="N898" s="2">
        <f t="shared" si="501"/>
        <v>700</v>
      </c>
      <c r="O898" s="27">
        <f t="shared" si="493"/>
        <v>100</v>
      </c>
      <c r="P898" s="34">
        <v>700</v>
      </c>
      <c r="Q898" s="34">
        <f t="shared" si="507"/>
        <v>0</v>
      </c>
      <c r="R898" s="67">
        <f t="shared" si="505"/>
        <v>0</v>
      </c>
    </row>
    <row r="899" spans="1:18">
      <c r="A899" s="30" t="s">
        <v>50</v>
      </c>
      <c r="B899" s="31">
        <v>907</v>
      </c>
      <c r="C899" s="32">
        <v>5</v>
      </c>
      <c r="D899" s="32">
        <v>3</v>
      </c>
      <c r="E899" s="23" t="s">
        <v>94</v>
      </c>
      <c r="F899" s="29" t="s">
        <v>94</v>
      </c>
      <c r="G899" s="24">
        <v>500000</v>
      </c>
      <c r="H899" s="24">
        <v>340000</v>
      </c>
      <c r="I899" s="25">
        <v>340000</v>
      </c>
      <c r="J899" s="26">
        <f t="shared" si="492"/>
        <v>100</v>
      </c>
      <c r="K899" s="2">
        <f t="shared" ref="K899:M900" si="537">K900</f>
        <v>500</v>
      </c>
      <c r="L899" s="2">
        <f t="shared" si="537"/>
        <v>340</v>
      </c>
      <c r="M899" s="2">
        <f t="shared" si="537"/>
        <v>340</v>
      </c>
      <c r="N899" s="2">
        <f>N900</f>
        <v>340</v>
      </c>
      <c r="O899" s="27">
        <f t="shared" si="493"/>
        <v>100</v>
      </c>
      <c r="P899" s="34">
        <v>340</v>
      </c>
      <c r="Q899" s="34">
        <f t="shared" si="507"/>
        <v>0</v>
      </c>
      <c r="R899" s="67">
        <f t="shared" si="505"/>
        <v>0</v>
      </c>
    </row>
    <row r="900" spans="1:18" ht="78.75">
      <c r="A900" s="30" t="s">
        <v>732</v>
      </c>
      <c r="B900" s="31">
        <v>907</v>
      </c>
      <c r="C900" s="32">
        <v>5</v>
      </c>
      <c r="D900" s="32">
        <v>3</v>
      </c>
      <c r="E900" s="23" t="s">
        <v>733</v>
      </c>
      <c r="F900" s="29" t="s">
        <v>94</v>
      </c>
      <c r="G900" s="24">
        <v>500000</v>
      </c>
      <c r="H900" s="24">
        <v>340000</v>
      </c>
      <c r="I900" s="25">
        <v>340000</v>
      </c>
      <c r="J900" s="26">
        <f t="shared" si="492"/>
        <v>100</v>
      </c>
      <c r="K900" s="2">
        <f t="shared" si="537"/>
        <v>500</v>
      </c>
      <c r="L900" s="2">
        <f t="shared" si="537"/>
        <v>340</v>
      </c>
      <c r="M900" s="2">
        <f t="shared" si="537"/>
        <v>340</v>
      </c>
      <c r="N900" s="2">
        <f>N901</f>
        <v>340</v>
      </c>
      <c r="O900" s="27">
        <f t="shared" si="493"/>
        <v>100</v>
      </c>
      <c r="P900" s="34">
        <v>340</v>
      </c>
      <c r="Q900" s="34">
        <f t="shared" si="507"/>
        <v>0</v>
      </c>
      <c r="R900" s="67">
        <f t="shared" si="505"/>
        <v>0</v>
      </c>
    </row>
    <row r="901" spans="1:18" ht="47.25">
      <c r="A901" s="30" t="s">
        <v>268</v>
      </c>
      <c r="B901" s="31">
        <v>907</v>
      </c>
      <c r="C901" s="32">
        <v>5</v>
      </c>
      <c r="D901" s="32">
        <v>3</v>
      </c>
      <c r="E901" s="23" t="s">
        <v>733</v>
      </c>
      <c r="F901" s="29" t="s">
        <v>269</v>
      </c>
      <c r="G901" s="24">
        <v>500000</v>
      </c>
      <c r="H901" s="24">
        <v>340000</v>
      </c>
      <c r="I901" s="25">
        <v>340000</v>
      </c>
      <c r="J901" s="26">
        <f t="shared" ref="J901:J977" si="538">I901*100/H901</f>
        <v>100</v>
      </c>
      <c r="K901" s="28">
        <f t="shared" si="536"/>
        <v>500</v>
      </c>
      <c r="L901" s="28">
        <v>340</v>
      </c>
      <c r="M901" s="2">
        <f t="shared" si="501"/>
        <v>340</v>
      </c>
      <c r="N901" s="2">
        <f t="shared" si="501"/>
        <v>340</v>
      </c>
      <c r="O901" s="27">
        <f t="shared" ref="O901:O977" si="539">N901*100/M901</f>
        <v>100</v>
      </c>
      <c r="P901" s="34">
        <v>340</v>
      </c>
      <c r="Q901" s="34">
        <f t="shared" si="507"/>
        <v>0</v>
      </c>
      <c r="R901" s="67">
        <f t="shared" si="505"/>
        <v>0</v>
      </c>
    </row>
    <row r="902" spans="1:18">
      <c r="A902" s="30" t="s">
        <v>95</v>
      </c>
      <c r="B902" s="31">
        <v>907</v>
      </c>
      <c r="C902" s="32">
        <v>7</v>
      </c>
      <c r="D902" s="32" t="s">
        <v>94</v>
      </c>
      <c r="E902" s="23" t="s">
        <v>94</v>
      </c>
      <c r="F902" s="29" t="s">
        <v>94</v>
      </c>
      <c r="G902" s="24">
        <v>15319500</v>
      </c>
      <c r="H902" s="24">
        <v>335310910</v>
      </c>
      <c r="I902" s="25">
        <v>330714095.04000002</v>
      </c>
      <c r="J902" s="26">
        <f t="shared" si="538"/>
        <v>98.6</v>
      </c>
      <c r="K902" s="2">
        <f t="shared" ref="K902:M902" si="540">K903+K910+K927</f>
        <v>15319.5</v>
      </c>
      <c r="L902" s="2">
        <f t="shared" si="540"/>
        <v>335310.90000000002</v>
      </c>
      <c r="M902" s="2">
        <f t="shared" si="540"/>
        <v>335310.90000000002</v>
      </c>
      <c r="N902" s="2">
        <f>N903+N910+N927</f>
        <v>330714</v>
      </c>
      <c r="O902" s="27">
        <f t="shared" si="539"/>
        <v>98.6</v>
      </c>
      <c r="P902" s="34">
        <v>330714.09999999998</v>
      </c>
      <c r="Q902" s="34">
        <f t="shared" si="507"/>
        <v>-0.1</v>
      </c>
      <c r="R902" s="67">
        <f t="shared" si="505"/>
        <v>0</v>
      </c>
    </row>
    <row r="903" spans="1:18">
      <c r="A903" s="30" t="s">
        <v>55</v>
      </c>
      <c r="B903" s="31">
        <v>907</v>
      </c>
      <c r="C903" s="32">
        <v>7</v>
      </c>
      <c r="D903" s="32">
        <v>1</v>
      </c>
      <c r="E903" s="23" t="s">
        <v>94</v>
      </c>
      <c r="F903" s="29" t="s">
        <v>94</v>
      </c>
      <c r="G903" s="24">
        <v>1000000</v>
      </c>
      <c r="H903" s="24">
        <v>165362800</v>
      </c>
      <c r="I903" s="25">
        <v>165362800</v>
      </c>
      <c r="J903" s="26">
        <f t="shared" si="538"/>
        <v>100</v>
      </c>
      <c r="K903" s="2">
        <f t="shared" ref="K903:M903" si="541">K904+K906+K908</f>
        <v>1000</v>
      </c>
      <c r="L903" s="2">
        <f t="shared" si="541"/>
        <v>165362.79999999999</v>
      </c>
      <c r="M903" s="2">
        <f t="shared" si="541"/>
        <v>165362.79999999999</v>
      </c>
      <c r="N903" s="2">
        <f>N904+N906+N908</f>
        <v>165362.79999999999</v>
      </c>
      <c r="O903" s="27">
        <f t="shared" si="539"/>
        <v>100</v>
      </c>
      <c r="P903" s="34">
        <v>165362.79999999999</v>
      </c>
      <c r="Q903" s="34">
        <f t="shared" si="507"/>
        <v>0</v>
      </c>
      <c r="R903" s="67">
        <f t="shared" si="505"/>
        <v>0</v>
      </c>
    </row>
    <row r="904" spans="1:18" ht="78.75">
      <c r="A904" s="30" t="s">
        <v>734</v>
      </c>
      <c r="B904" s="31">
        <v>907</v>
      </c>
      <c r="C904" s="32">
        <v>7</v>
      </c>
      <c r="D904" s="32">
        <v>1</v>
      </c>
      <c r="E904" s="23" t="s">
        <v>735</v>
      </c>
      <c r="F904" s="29"/>
      <c r="G904" s="24">
        <v>0</v>
      </c>
      <c r="H904" s="24">
        <v>6018000</v>
      </c>
      <c r="I904" s="25">
        <v>6018000</v>
      </c>
      <c r="J904" s="26">
        <f t="shared" si="538"/>
        <v>100</v>
      </c>
      <c r="K904" s="2">
        <f t="shared" ref="K904:M904" si="542">K905</f>
        <v>0</v>
      </c>
      <c r="L904" s="2">
        <f t="shared" si="542"/>
        <v>6018</v>
      </c>
      <c r="M904" s="2">
        <f t="shared" si="542"/>
        <v>6018</v>
      </c>
      <c r="N904" s="2">
        <f>N905</f>
        <v>6018</v>
      </c>
      <c r="O904" s="27">
        <f t="shared" si="539"/>
        <v>100</v>
      </c>
      <c r="P904" s="34">
        <v>6018</v>
      </c>
      <c r="Q904" s="34">
        <f t="shared" si="507"/>
        <v>0</v>
      </c>
      <c r="R904" s="67">
        <f t="shared" si="505"/>
        <v>0</v>
      </c>
    </row>
    <row r="905" spans="1:18" ht="47.25">
      <c r="A905" s="30" t="s">
        <v>268</v>
      </c>
      <c r="B905" s="31">
        <v>907</v>
      </c>
      <c r="C905" s="32">
        <v>7</v>
      </c>
      <c r="D905" s="32">
        <v>1</v>
      </c>
      <c r="E905" s="23" t="s">
        <v>735</v>
      </c>
      <c r="F905" s="29" t="s">
        <v>269</v>
      </c>
      <c r="G905" s="24">
        <v>0</v>
      </c>
      <c r="H905" s="24">
        <v>6018000</v>
      </c>
      <c r="I905" s="25">
        <v>6018000</v>
      </c>
      <c r="J905" s="26">
        <f t="shared" si="538"/>
        <v>100</v>
      </c>
      <c r="K905" s="28">
        <f t="shared" si="536"/>
        <v>0</v>
      </c>
      <c r="L905" s="28">
        <v>6018</v>
      </c>
      <c r="M905" s="2">
        <f t="shared" si="501"/>
        <v>6018</v>
      </c>
      <c r="N905" s="2">
        <f t="shared" si="501"/>
        <v>6018</v>
      </c>
      <c r="O905" s="27">
        <f t="shared" si="539"/>
        <v>100</v>
      </c>
      <c r="P905" s="34">
        <v>6018</v>
      </c>
      <c r="Q905" s="34">
        <f t="shared" si="507"/>
        <v>0</v>
      </c>
      <c r="R905" s="67">
        <f t="shared" si="505"/>
        <v>0</v>
      </c>
    </row>
    <row r="906" spans="1:18" ht="110.25">
      <c r="A906" s="30" t="s">
        <v>736</v>
      </c>
      <c r="B906" s="31">
        <v>907</v>
      </c>
      <c r="C906" s="32">
        <v>7</v>
      </c>
      <c r="D906" s="32">
        <v>1</v>
      </c>
      <c r="E906" s="23" t="s">
        <v>737</v>
      </c>
      <c r="F906" s="29"/>
      <c r="G906" s="24">
        <v>1000000</v>
      </c>
      <c r="H906" s="24">
        <v>33344600</v>
      </c>
      <c r="I906" s="25">
        <v>33344600</v>
      </c>
      <c r="J906" s="26">
        <f t="shared" si="538"/>
        <v>100</v>
      </c>
      <c r="K906" s="2">
        <f t="shared" ref="K906:M906" si="543">K907</f>
        <v>1000</v>
      </c>
      <c r="L906" s="2">
        <f t="shared" si="543"/>
        <v>33344.6</v>
      </c>
      <c r="M906" s="2">
        <f t="shared" si="543"/>
        <v>33344.6</v>
      </c>
      <c r="N906" s="2">
        <f>N907</f>
        <v>33344.6</v>
      </c>
      <c r="O906" s="27">
        <f t="shared" si="539"/>
        <v>100</v>
      </c>
      <c r="P906" s="34">
        <v>33344.6</v>
      </c>
      <c r="Q906" s="34">
        <f t="shared" si="507"/>
        <v>0</v>
      </c>
      <c r="R906" s="67">
        <f t="shared" si="505"/>
        <v>0</v>
      </c>
    </row>
    <row r="907" spans="1:18" ht="31.5">
      <c r="A907" s="30" t="s">
        <v>359</v>
      </c>
      <c r="B907" s="31">
        <v>907</v>
      </c>
      <c r="C907" s="32">
        <v>7</v>
      </c>
      <c r="D907" s="32">
        <v>1</v>
      </c>
      <c r="E907" s="23" t="s">
        <v>737</v>
      </c>
      <c r="F907" s="29" t="s">
        <v>360</v>
      </c>
      <c r="G907" s="24">
        <v>1000000</v>
      </c>
      <c r="H907" s="24">
        <v>33344600</v>
      </c>
      <c r="I907" s="25">
        <v>33344600</v>
      </c>
      <c r="J907" s="26">
        <f t="shared" si="538"/>
        <v>100</v>
      </c>
      <c r="K907" s="28">
        <f t="shared" si="536"/>
        <v>1000</v>
      </c>
      <c r="L907" s="28">
        <v>33344.6</v>
      </c>
      <c r="M907" s="2">
        <f t="shared" si="501"/>
        <v>33344.6</v>
      </c>
      <c r="N907" s="2">
        <f t="shared" si="501"/>
        <v>33344.6</v>
      </c>
      <c r="O907" s="27">
        <f t="shared" si="539"/>
        <v>100</v>
      </c>
      <c r="P907" s="34">
        <v>33344.6</v>
      </c>
      <c r="Q907" s="34">
        <f t="shared" si="507"/>
        <v>0</v>
      </c>
      <c r="R907" s="67">
        <f t="shared" si="505"/>
        <v>0</v>
      </c>
    </row>
    <row r="908" spans="1:18" ht="63">
      <c r="A908" s="30" t="s">
        <v>361</v>
      </c>
      <c r="B908" s="31">
        <v>907</v>
      </c>
      <c r="C908" s="32">
        <v>7</v>
      </c>
      <c r="D908" s="32">
        <v>1</v>
      </c>
      <c r="E908" s="23" t="s">
        <v>362</v>
      </c>
      <c r="F908" s="29" t="s">
        <v>94</v>
      </c>
      <c r="G908" s="24">
        <v>0</v>
      </c>
      <c r="H908" s="24">
        <v>126000200</v>
      </c>
      <c r="I908" s="25">
        <v>126000200</v>
      </c>
      <c r="J908" s="26">
        <f t="shared" si="538"/>
        <v>100</v>
      </c>
      <c r="K908" s="2">
        <f t="shared" ref="K908:M908" si="544">K909</f>
        <v>0</v>
      </c>
      <c r="L908" s="2">
        <f t="shared" si="544"/>
        <v>126000.2</v>
      </c>
      <c r="M908" s="2">
        <f t="shared" si="544"/>
        <v>126000.2</v>
      </c>
      <c r="N908" s="2">
        <f>N909</f>
        <v>126000.2</v>
      </c>
      <c r="O908" s="27">
        <f t="shared" si="539"/>
        <v>100</v>
      </c>
      <c r="P908" s="34">
        <v>126000.2</v>
      </c>
      <c r="Q908" s="34">
        <f t="shared" si="507"/>
        <v>0</v>
      </c>
      <c r="R908" s="67">
        <f t="shared" ref="R908:R971" si="545">G908/1000-K908</f>
        <v>0</v>
      </c>
    </row>
    <row r="909" spans="1:18" ht="31.5">
      <c r="A909" s="30" t="s">
        <v>359</v>
      </c>
      <c r="B909" s="31">
        <v>907</v>
      </c>
      <c r="C909" s="32">
        <v>7</v>
      </c>
      <c r="D909" s="32">
        <v>1</v>
      </c>
      <c r="E909" s="23" t="s">
        <v>362</v>
      </c>
      <c r="F909" s="29" t="s">
        <v>360</v>
      </c>
      <c r="G909" s="24">
        <v>0</v>
      </c>
      <c r="H909" s="24">
        <v>126000200</v>
      </c>
      <c r="I909" s="25">
        <v>126000200</v>
      </c>
      <c r="J909" s="26">
        <f t="shared" si="538"/>
        <v>100</v>
      </c>
      <c r="K909" s="28">
        <f t="shared" si="536"/>
        <v>0</v>
      </c>
      <c r="L909" s="28">
        <v>126000.2</v>
      </c>
      <c r="M909" s="2">
        <f t="shared" si="501"/>
        <v>126000.2</v>
      </c>
      <c r="N909" s="2">
        <f t="shared" si="501"/>
        <v>126000.2</v>
      </c>
      <c r="O909" s="27">
        <f t="shared" si="539"/>
        <v>100</v>
      </c>
      <c r="P909" s="34">
        <v>126000.2</v>
      </c>
      <c r="Q909" s="34">
        <f t="shared" si="507"/>
        <v>0</v>
      </c>
      <c r="R909" s="67">
        <f t="shared" si="545"/>
        <v>0</v>
      </c>
    </row>
    <row r="910" spans="1:18">
      <c r="A910" s="30" t="s">
        <v>56</v>
      </c>
      <c r="B910" s="31">
        <v>907</v>
      </c>
      <c r="C910" s="32">
        <v>7</v>
      </c>
      <c r="D910" s="32">
        <v>2</v>
      </c>
      <c r="E910" s="23" t="s">
        <v>94</v>
      </c>
      <c r="F910" s="29" t="s">
        <v>94</v>
      </c>
      <c r="G910" s="24">
        <v>14119500</v>
      </c>
      <c r="H910" s="24">
        <v>169848110</v>
      </c>
      <c r="I910" s="25">
        <v>165251295.03999999</v>
      </c>
      <c r="J910" s="26">
        <f t="shared" si="538"/>
        <v>97.3</v>
      </c>
      <c r="K910" s="2">
        <f t="shared" ref="K910:M910" si="546">K911+K913+K916+K919+K921+K923+K925</f>
        <v>14119.5</v>
      </c>
      <c r="L910" s="2">
        <f t="shared" si="546"/>
        <v>169848.1</v>
      </c>
      <c r="M910" s="2">
        <f t="shared" si="546"/>
        <v>169848.1</v>
      </c>
      <c r="N910" s="2">
        <f>N911+N913+N916+N919+N921+N923+N925</f>
        <v>165251.20000000001</v>
      </c>
      <c r="O910" s="27">
        <f t="shared" si="539"/>
        <v>97.3</v>
      </c>
      <c r="P910" s="34">
        <v>165251.29999999999</v>
      </c>
      <c r="Q910" s="34">
        <f t="shared" ref="Q910:Q973" si="547">N910-P910</f>
        <v>-0.1</v>
      </c>
      <c r="R910" s="67">
        <f t="shared" si="545"/>
        <v>0</v>
      </c>
    </row>
    <row r="911" spans="1:18" ht="78.75">
      <c r="A911" s="30" t="s">
        <v>734</v>
      </c>
      <c r="B911" s="31">
        <v>907</v>
      </c>
      <c r="C911" s="32">
        <v>7</v>
      </c>
      <c r="D911" s="32">
        <v>2</v>
      </c>
      <c r="E911" s="23" t="s">
        <v>735</v>
      </c>
      <c r="F911" s="29"/>
      <c r="G911" s="24">
        <v>0</v>
      </c>
      <c r="H911" s="24">
        <v>9977000</v>
      </c>
      <c r="I911" s="25">
        <v>9977000</v>
      </c>
      <c r="J911" s="26">
        <f t="shared" si="538"/>
        <v>100</v>
      </c>
      <c r="K911" s="2">
        <f t="shared" ref="K911:M911" si="548">K912</f>
        <v>0</v>
      </c>
      <c r="L911" s="2">
        <f t="shared" si="548"/>
        <v>9977</v>
      </c>
      <c r="M911" s="2">
        <f t="shared" si="548"/>
        <v>9977</v>
      </c>
      <c r="N911" s="2">
        <f>N912</f>
        <v>9977</v>
      </c>
      <c r="O911" s="27">
        <f t="shared" si="539"/>
        <v>100</v>
      </c>
      <c r="P911" s="34">
        <v>9977</v>
      </c>
      <c r="Q911" s="34">
        <f t="shared" si="547"/>
        <v>0</v>
      </c>
      <c r="R911" s="67">
        <f t="shared" si="545"/>
        <v>0</v>
      </c>
    </row>
    <row r="912" spans="1:18" ht="47.25">
      <c r="A912" s="30" t="s">
        <v>268</v>
      </c>
      <c r="B912" s="31">
        <v>907</v>
      </c>
      <c r="C912" s="32">
        <v>7</v>
      </c>
      <c r="D912" s="32">
        <v>2</v>
      </c>
      <c r="E912" s="23" t="s">
        <v>735</v>
      </c>
      <c r="F912" s="29" t="s">
        <v>269</v>
      </c>
      <c r="G912" s="24">
        <v>0</v>
      </c>
      <c r="H912" s="24">
        <v>9977000</v>
      </c>
      <c r="I912" s="25">
        <v>9977000</v>
      </c>
      <c r="J912" s="26">
        <f t="shared" si="538"/>
        <v>100</v>
      </c>
      <c r="K912" s="28">
        <f t="shared" si="536"/>
        <v>0</v>
      </c>
      <c r="L912" s="28">
        <v>9977</v>
      </c>
      <c r="M912" s="2">
        <f t="shared" si="501"/>
        <v>9977</v>
      </c>
      <c r="N912" s="2">
        <f t="shared" si="501"/>
        <v>9977</v>
      </c>
      <c r="O912" s="27">
        <f t="shared" si="539"/>
        <v>100</v>
      </c>
      <c r="P912" s="34">
        <v>9977</v>
      </c>
      <c r="Q912" s="34">
        <f t="shared" si="547"/>
        <v>0</v>
      </c>
      <c r="R912" s="67">
        <f t="shared" si="545"/>
        <v>0</v>
      </c>
    </row>
    <row r="913" spans="1:18" ht="63">
      <c r="A913" s="30" t="s">
        <v>738</v>
      </c>
      <c r="B913" s="31">
        <v>907</v>
      </c>
      <c r="C913" s="32">
        <v>7</v>
      </c>
      <c r="D913" s="32">
        <v>2</v>
      </c>
      <c r="E913" s="23" t="s">
        <v>739</v>
      </c>
      <c r="F913" s="29"/>
      <c r="G913" s="24">
        <v>1000000</v>
      </c>
      <c r="H913" s="24">
        <v>6647700</v>
      </c>
      <c r="I913" s="25">
        <v>6325743.4800000004</v>
      </c>
      <c r="J913" s="26">
        <f t="shared" si="538"/>
        <v>95.2</v>
      </c>
      <c r="K913" s="2">
        <f t="shared" ref="K913:M913" si="549">SUM(K914:K915)</f>
        <v>3119.5</v>
      </c>
      <c r="L913" s="2">
        <f t="shared" ref="L913" si="550">SUM(L914:L915)</f>
        <v>6647.7</v>
      </c>
      <c r="M913" s="2">
        <f t="shared" si="549"/>
        <v>6647.7</v>
      </c>
      <c r="N913" s="2">
        <f>SUM(N914:N915)</f>
        <v>6325.7</v>
      </c>
      <c r="O913" s="27">
        <f t="shared" si="539"/>
        <v>95.2</v>
      </c>
      <c r="P913" s="34">
        <v>6325.7</v>
      </c>
      <c r="Q913" s="34">
        <f t="shared" si="547"/>
        <v>0</v>
      </c>
      <c r="R913" s="67">
        <f t="shared" si="545"/>
        <v>-2119.5</v>
      </c>
    </row>
    <row r="914" spans="1:18" ht="31.5">
      <c r="A914" s="30" t="s">
        <v>429</v>
      </c>
      <c r="B914" s="31">
        <v>907</v>
      </c>
      <c r="C914" s="32">
        <v>7</v>
      </c>
      <c r="D914" s="32">
        <v>2</v>
      </c>
      <c r="E914" s="23" t="s">
        <v>739</v>
      </c>
      <c r="F914" s="29" t="s">
        <v>430</v>
      </c>
      <c r="G914" s="24">
        <v>1000000</v>
      </c>
      <c r="H914" s="24">
        <v>6647700</v>
      </c>
      <c r="I914" s="25">
        <v>6325743.4800000004</v>
      </c>
      <c r="J914" s="26">
        <f t="shared" si="538"/>
        <v>95.2</v>
      </c>
      <c r="K914" s="28">
        <f t="shared" si="536"/>
        <v>1000</v>
      </c>
      <c r="L914" s="28">
        <v>6647.7</v>
      </c>
      <c r="M914" s="2">
        <f t="shared" si="501"/>
        <v>6647.7</v>
      </c>
      <c r="N914" s="2">
        <f t="shared" si="501"/>
        <v>6325.7</v>
      </c>
      <c r="O914" s="27">
        <f t="shared" si="539"/>
        <v>95.2</v>
      </c>
      <c r="P914" s="34">
        <v>6325.7</v>
      </c>
      <c r="Q914" s="34">
        <f t="shared" si="547"/>
        <v>0</v>
      </c>
      <c r="R914" s="67">
        <f t="shared" si="545"/>
        <v>0</v>
      </c>
    </row>
    <row r="915" spans="1:18" ht="31.5">
      <c r="A915" s="30" t="s">
        <v>359</v>
      </c>
      <c r="B915" s="31">
        <v>907</v>
      </c>
      <c r="C915" s="32">
        <v>7</v>
      </c>
      <c r="D915" s="32">
        <v>2</v>
      </c>
      <c r="E915" s="23" t="s">
        <v>740</v>
      </c>
      <c r="F915" s="29" t="s">
        <v>360</v>
      </c>
      <c r="G915" s="24">
        <v>2119500</v>
      </c>
      <c r="H915" s="24">
        <v>0</v>
      </c>
      <c r="I915" s="25">
        <v>0</v>
      </c>
      <c r="J915" s="26"/>
      <c r="K915" s="28">
        <f t="shared" si="536"/>
        <v>2119.5</v>
      </c>
      <c r="L915" s="28">
        <f t="shared" si="536"/>
        <v>0</v>
      </c>
      <c r="M915" s="2">
        <f t="shared" si="501"/>
        <v>0</v>
      </c>
      <c r="N915" s="2">
        <f t="shared" si="501"/>
        <v>0</v>
      </c>
      <c r="O915" s="27"/>
      <c r="P915" s="34">
        <v>0</v>
      </c>
      <c r="Q915" s="34">
        <f t="shared" si="547"/>
        <v>0</v>
      </c>
      <c r="R915" s="67">
        <f t="shared" si="545"/>
        <v>0</v>
      </c>
    </row>
    <row r="916" spans="1:18" ht="78.75">
      <c r="A916" s="30" t="s">
        <v>741</v>
      </c>
      <c r="B916" s="31">
        <v>907</v>
      </c>
      <c r="C916" s="32">
        <v>7</v>
      </c>
      <c r="D916" s="32">
        <v>2</v>
      </c>
      <c r="E916" s="23" t="s">
        <v>742</v>
      </c>
      <c r="F916" s="29" t="s">
        <v>94</v>
      </c>
      <c r="G916" s="24">
        <v>0</v>
      </c>
      <c r="H916" s="24">
        <v>77870000</v>
      </c>
      <c r="I916" s="25">
        <v>77595141.560000002</v>
      </c>
      <c r="J916" s="26">
        <f t="shared" si="538"/>
        <v>99.6</v>
      </c>
      <c r="K916" s="2">
        <f t="shared" ref="K916:M916" si="551">SUM(K917:K918)</f>
        <v>0</v>
      </c>
      <c r="L916" s="2">
        <f t="shared" ref="L916" si="552">SUM(L917:L918)</f>
        <v>77870</v>
      </c>
      <c r="M916" s="2">
        <f t="shared" si="551"/>
        <v>77870</v>
      </c>
      <c r="N916" s="2">
        <f>SUM(N917:N918)</f>
        <v>77595.100000000006</v>
      </c>
      <c r="O916" s="27">
        <f t="shared" si="539"/>
        <v>99.6</v>
      </c>
      <c r="P916" s="34">
        <v>77595.100000000006</v>
      </c>
      <c r="Q916" s="34">
        <f t="shared" si="547"/>
        <v>0</v>
      </c>
      <c r="R916" s="67">
        <f t="shared" si="545"/>
        <v>0</v>
      </c>
    </row>
    <row r="917" spans="1:18" ht="31.5">
      <c r="A917" s="30" t="s">
        <v>429</v>
      </c>
      <c r="B917" s="31">
        <v>907</v>
      </c>
      <c r="C917" s="32">
        <v>7</v>
      </c>
      <c r="D917" s="32">
        <v>2</v>
      </c>
      <c r="E917" s="23" t="s">
        <v>742</v>
      </c>
      <c r="F917" s="29" t="s">
        <v>430</v>
      </c>
      <c r="G917" s="24">
        <v>0</v>
      </c>
      <c r="H917" s="24">
        <v>29068000</v>
      </c>
      <c r="I917" s="25">
        <v>28793141.559999999</v>
      </c>
      <c r="J917" s="26">
        <f t="shared" si="538"/>
        <v>99.1</v>
      </c>
      <c r="K917" s="28">
        <f t="shared" si="536"/>
        <v>0</v>
      </c>
      <c r="L917" s="28">
        <v>29068</v>
      </c>
      <c r="M917" s="2">
        <f t="shared" ref="M917:N991" si="553">H917/1000</f>
        <v>29068</v>
      </c>
      <c r="N917" s="2">
        <f t="shared" si="553"/>
        <v>28793.1</v>
      </c>
      <c r="O917" s="27">
        <f t="shared" si="539"/>
        <v>99.1</v>
      </c>
      <c r="P917" s="34">
        <v>28793.1</v>
      </c>
      <c r="Q917" s="34">
        <f t="shared" si="547"/>
        <v>0</v>
      </c>
      <c r="R917" s="67">
        <f t="shared" si="545"/>
        <v>0</v>
      </c>
    </row>
    <row r="918" spans="1:18" ht="31.5">
      <c r="A918" s="30" t="s">
        <v>359</v>
      </c>
      <c r="B918" s="31">
        <v>907</v>
      </c>
      <c r="C918" s="32">
        <v>7</v>
      </c>
      <c r="D918" s="32">
        <v>2</v>
      </c>
      <c r="E918" s="23" t="s">
        <v>742</v>
      </c>
      <c r="F918" s="29" t="s">
        <v>360</v>
      </c>
      <c r="G918" s="24">
        <v>0</v>
      </c>
      <c r="H918" s="24">
        <v>48802000</v>
      </c>
      <c r="I918" s="25">
        <v>48802000</v>
      </c>
      <c r="J918" s="26">
        <f t="shared" si="538"/>
        <v>100</v>
      </c>
      <c r="K918" s="28">
        <f t="shared" si="536"/>
        <v>0</v>
      </c>
      <c r="L918" s="28">
        <v>48802</v>
      </c>
      <c r="M918" s="2">
        <f t="shared" si="553"/>
        <v>48802</v>
      </c>
      <c r="N918" s="2">
        <f t="shared" si="553"/>
        <v>48802</v>
      </c>
      <c r="O918" s="27">
        <f t="shared" si="539"/>
        <v>100</v>
      </c>
      <c r="P918" s="34">
        <v>48802</v>
      </c>
      <c r="Q918" s="34">
        <f t="shared" si="547"/>
        <v>0</v>
      </c>
      <c r="R918" s="67">
        <f t="shared" si="545"/>
        <v>0</v>
      </c>
    </row>
    <row r="919" spans="1:18">
      <c r="A919" s="30" t="s">
        <v>743</v>
      </c>
      <c r="B919" s="31">
        <v>907</v>
      </c>
      <c r="C919" s="32">
        <v>7</v>
      </c>
      <c r="D919" s="32">
        <v>2</v>
      </c>
      <c r="E919" s="23" t="s">
        <v>744</v>
      </c>
      <c r="F919" s="29"/>
      <c r="G919" s="24">
        <v>0</v>
      </c>
      <c r="H919" s="24">
        <v>4000000</v>
      </c>
      <c r="I919" s="25">
        <v>0</v>
      </c>
      <c r="J919" s="26">
        <f t="shared" si="538"/>
        <v>0</v>
      </c>
      <c r="K919" s="2">
        <f t="shared" ref="K919:M919" si="554">K920</f>
        <v>0</v>
      </c>
      <c r="L919" s="2">
        <f t="shared" si="554"/>
        <v>4000</v>
      </c>
      <c r="M919" s="2">
        <f t="shared" si="554"/>
        <v>4000</v>
      </c>
      <c r="N919" s="2">
        <f>N920</f>
        <v>0</v>
      </c>
      <c r="O919" s="27">
        <f t="shared" si="539"/>
        <v>0</v>
      </c>
      <c r="P919" s="34">
        <v>0</v>
      </c>
      <c r="Q919" s="34">
        <f t="shared" si="547"/>
        <v>0</v>
      </c>
      <c r="R919" s="67">
        <f t="shared" si="545"/>
        <v>0</v>
      </c>
    </row>
    <row r="920" spans="1:18" ht="31.5">
      <c r="A920" s="30" t="s">
        <v>429</v>
      </c>
      <c r="B920" s="31">
        <v>907</v>
      </c>
      <c r="C920" s="32">
        <v>7</v>
      </c>
      <c r="D920" s="32">
        <v>2</v>
      </c>
      <c r="E920" s="23" t="s">
        <v>744</v>
      </c>
      <c r="F920" s="29" t="s">
        <v>430</v>
      </c>
      <c r="G920" s="24">
        <v>0</v>
      </c>
      <c r="H920" s="24">
        <v>4000000</v>
      </c>
      <c r="I920" s="25">
        <v>0</v>
      </c>
      <c r="J920" s="26">
        <f t="shared" si="538"/>
        <v>0</v>
      </c>
      <c r="K920" s="28">
        <f t="shared" si="536"/>
        <v>0</v>
      </c>
      <c r="L920" s="28">
        <v>4000</v>
      </c>
      <c r="M920" s="2">
        <f t="shared" si="553"/>
        <v>4000</v>
      </c>
      <c r="N920" s="2">
        <f t="shared" si="553"/>
        <v>0</v>
      </c>
      <c r="O920" s="27">
        <f t="shared" si="539"/>
        <v>0</v>
      </c>
      <c r="P920" s="34">
        <v>0</v>
      </c>
      <c r="Q920" s="34">
        <f t="shared" si="547"/>
        <v>0</v>
      </c>
      <c r="R920" s="67">
        <f t="shared" si="545"/>
        <v>0</v>
      </c>
    </row>
    <row r="921" spans="1:18" ht="63">
      <c r="A921" s="30" t="s">
        <v>745</v>
      </c>
      <c r="B921" s="31">
        <v>907</v>
      </c>
      <c r="C921" s="32">
        <v>7</v>
      </c>
      <c r="D921" s="32">
        <v>2</v>
      </c>
      <c r="E921" s="23" t="s">
        <v>746</v>
      </c>
      <c r="F921" s="29"/>
      <c r="G921" s="24">
        <v>8000000</v>
      </c>
      <c r="H921" s="24">
        <v>29464000</v>
      </c>
      <c r="I921" s="25">
        <v>29464000</v>
      </c>
      <c r="J921" s="26">
        <f t="shared" si="538"/>
        <v>100</v>
      </c>
      <c r="K921" s="2">
        <f t="shared" ref="K921:M921" si="555">K922</f>
        <v>8000</v>
      </c>
      <c r="L921" s="2">
        <f t="shared" si="555"/>
        <v>29464</v>
      </c>
      <c r="M921" s="2">
        <f t="shared" si="555"/>
        <v>29464</v>
      </c>
      <c r="N921" s="2">
        <f>N922</f>
        <v>29464</v>
      </c>
      <c r="O921" s="27">
        <f t="shared" si="539"/>
        <v>100</v>
      </c>
      <c r="P921" s="34">
        <v>29464</v>
      </c>
      <c r="Q921" s="34">
        <f t="shared" si="547"/>
        <v>0</v>
      </c>
      <c r="R921" s="67">
        <f t="shared" si="545"/>
        <v>0</v>
      </c>
    </row>
    <row r="922" spans="1:18" ht="31.5">
      <c r="A922" s="30" t="s">
        <v>359</v>
      </c>
      <c r="B922" s="31">
        <v>907</v>
      </c>
      <c r="C922" s="32">
        <v>7</v>
      </c>
      <c r="D922" s="32">
        <v>2</v>
      </c>
      <c r="E922" s="23" t="s">
        <v>746</v>
      </c>
      <c r="F922" s="29" t="s">
        <v>360</v>
      </c>
      <c r="G922" s="24">
        <v>8000000</v>
      </c>
      <c r="H922" s="24">
        <v>29464000</v>
      </c>
      <c r="I922" s="25">
        <v>29464000</v>
      </c>
      <c r="J922" s="26">
        <f t="shared" si="538"/>
        <v>100</v>
      </c>
      <c r="K922" s="28">
        <f t="shared" si="536"/>
        <v>8000</v>
      </c>
      <c r="L922" s="28">
        <v>29464</v>
      </c>
      <c r="M922" s="2">
        <f t="shared" si="553"/>
        <v>29464</v>
      </c>
      <c r="N922" s="2">
        <f t="shared" si="553"/>
        <v>29464</v>
      </c>
      <c r="O922" s="27">
        <f t="shared" si="539"/>
        <v>100</v>
      </c>
      <c r="P922" s="34">
        <v>29464</v>
      </c>
      <c r="Q922" s="34">
        <f t="shared" si="547"/>
        <v>0</v>
      </c>
      <c r="R922" s="67">
        <f t="shared" si="545"/>
        <v>0</v>
      </c>
    </row>
    <row r="923" spans="1:18" ht="78.75">
      <c r="A923" s="30" t="s">
        <v>747</v>
      </c>
      <c r="B923" s="31">
        <v>907</v>
      </c>
      <c r="C923" s="32">
        <v>7</v>
      </c>
      <c r="D923" s="32">
        <v>2</v>
      </c>
      <c r="E923" s="23" t="s">
        <v>748</v>
      </c>
      <c r="F923" s="29"/>
      <c r="G923" s="24">
        <v>3000000</v>
      </c>
      <c r="H923" s="24">
        <v>23000000</v>
      </c>
      <c r="I923" s="25">
        <v>23000000</v>
      </c>
      <c r="J923" s="26">
        <f t="shared" si="538"/>
        <v>100</v>
      </c>
      <c r="K923" s="2">
        <f t="shared" ref="K923:M923" si="556">K924</f>
        <v>3000</v>
      </c>
      <c r="L923" s="2">
        <f t="shared" si="556"/>
        <v>23000</v>
      </c>
      <c r="M923" s="2">
        <f t="shared" si="556"/>
        <v>23000</v>
      </c>
      <c r="N923" s="2">
        <f>N924</f>
        <v>23000</v>
      </c>
      <c r="O923" s="27">
        <f t="shared" si="539"/>
        <v>100</v>
      </c>
      <c r="P923" s="34">
        <v>23000</v>
      </c>
      <c r="Q923" s="34">
        <f t="shared" si="547"/>
        <v>0</v>
      </c>
      <c r="R923" s="67">
        <f t="shared" si="545"/>
        <v>0</v>
      </c>
    </row>
    <row r="924" spans="1:18" ht="31.5">
      <c r="A924" s="30" t="s">
        <v>359</v>
      </c>
      <c r="B924" s="31">
        <v>907</v>
      </c>
      <c r="C924" s="32">
        <v>7</v>
      </c>
      <c r="D924" s="32">
        <v>2</v>
      </c>
      <c r="E924" s="23" t="s">
        <v>748</v>
      </c>
      <c r="F924" s="29" t="s">
        <v>360</v>
      </c>
      <c r="G924" s="24">
        <v>3000000</v>
      </c>
      <c r="H924" s="24">
        <v>23000000</v>
      </c>
      <c r="I924" s="25">
        <v>23000000</v>
      </c>
      <c r="J924" s="26">
        <f t="shared" si="538"/>
        <v>100</v>
      </c>
      <c r="K924" s="28">
        <f t="shared" si="536"/>
        <v>3000</v>
      </c>
      <c r="L924" s="28">
        <v>23000</v>
      </c>
      <c r="M924" s="2">
        <f t="shared" si="553"/>
        <v>23000</v>
      </c>
      <c r="N924" s="2">
        <f t="shared" si="553"/>
        <v>23000</v>
      </c>
      <c r="O924" s="27">
        <f t="shared" si="539"/>
        <v>100</v>
      </c>
      <c r="P924" s="34">
        <v>23000</v>
      </c>
      <c r="Q924" s="34">
        <f t="shared" si="547"/>
        <v>0</v>
      </c>
      <c r="R924" s="67">
        <f t="shared" si="545"/>
        <v>0</v>
      </c>
    </row>
    <row r="925" spans="1:18" ht="78.75">
      <c r="A925" s="30" t="s">
        <v>749</v>
      </c>
      <c r="B925" s="31">
        <v>907</v>
      </c>
      <c r="C925" s="32">
        <v>7</v>
      </c>
      <c r="D925" s="32">
        <v>2</v>
      </c>
      <c r="E925" s="23" t="s">
        <v>750</v>
      </c>
      <c r="F925" s="29" t="s">
        <v>94</v>
      </c>
      <c r="G925" s="24">
        <v>0</v>
      </c>
      <c r="H925" s="24">
        <v>18889410</v>
      </c>
      <c r="I925" s="25">
        <v>18889410</v>
      </c>
      <c r="J925" s="26">
        <f t="shared" si="538"/>
        <v>100</v>
      </c>
      <c r="K925" s="2">
        <f t="shared" ref="K925:M925" si="557">K926</f>
        <v>0</v>
      </c>
      <c r="L925" s="2">
        <f t="shared" si="557"/>
        <v>18889.400000000001</v>
      </c>
      <c r="M925" s="2">
        <f t="shared" si="557"/>
        <v>18889.400000000001</v>
      </c>
      <c r="N925" s="2">
        <f>N926</f>
        <v>18889.400000000001</v>
      </c>
      <c r="O925" s="27">
        <f t="shared" si="539"/>
        <v>100</v>
      </c>
      <c r="P925" s="34">
        <v>18889.400000000001</v>
      </c>
      <c r="Q925" s="34">
        <f t="shared" si="547"/>
        <v>0</v>
      </c>
      <c r="R925" s="67">
        <f t="shared" si="545"/>
        <v>0</v>
      </c>
    </row>
    <row r="926" spans="1:18" ht="31.5">
      <c r="A926" s="30" t="s">
        <v>359</v>
      </c>
      <c r="B926" s="31">
        <v>907</v>
      </c>
      <c r="C926" s="32">
        <v>7</v>
      </c>
      <c r="D926" s="32">
        <v>2</v>
      </c>
      <c r="E926" s="23" t="s">
        <v>750</v>
      </c>
      <c r="F926" s="29" t="s">
        <v>360</v>
      </c>
      <c r="G926" s="24">
        <v>0</v>
      </c>
      <c r="H926" s="24">
        <v>18889410</v>
      </c>
      <c r="I926" s="25">
        <v>18889410</v>
      </c>
      <c r="J926" s="26">
        <f t="shared" si="538"/>
        <v>100</v>
      </c>
      <c r="K926" s="28">
        <f t="shared" si="536"/>
        <v>0</v>
      </c>
      <c r="L926" s="28">
        <v>18889.400000000001</v>
      </c>
      <c r="M926" s="2">
        <f t="shared" si="553"/>
        <v>18889.400000000001</v>
      </c>
      <c r="N926" s="2">
        <f t="shared" si="553"/>
        <v>18889.400000000001</v>
      </c>
      <c r="O926" s="27">
        <f t="shared" si="539"/>
        <v>100</v>
      </c>
      <c r="P926" s="34">
        <v>18889.400000000001</v>
      </c>
      <c r="Q926" s="34">
        <f t="shared" si="547"/>
        <v>0</v>
      </c>
      <c r="R926" s="67">
        <f t="shared" si="545"/>
        <v>0</v>
      </c>
    </row>
    <row r="927" spans="1:18" ht="31.5">
      <c r="A927" s="30" t="s">
        <v>58</v>
      </c>
      <c r="B927" s="31">
        <v>907</v>
      </c>
      <c r="C927" s="32">
        <v>7</v>
      </c>
      <c r="D927" s="32">
        <v>5</v>
      </c>
      <c r="E927" s="23" t="s">
        <v>94</v>
      </c>
      <c r="F927" s="29" t="s">
        <v>94</v>
      </c>
      <c r="G927" s="24">
        <v>200000</v>
      </c>
      <c r="H927" s="24">
        <v>100000</v>
      </c>
      <c r="I927" s="25">
        <v>100000</v>
      </c>
      <c r="J927" s="26">
        <f t="shared" si="538"/>
        <v>100</v>
      </c>
      <c r="K927" s="2">
        <f t="shared" ref="K927:M927" si="558">K928+K931</f>
        <v>200</v>
      </c>
      <c r="L927" s="2">
        <f t="shared" si="558"/>
        <v>100</v>
      </c>
      <c r="M927" s="2">
        <f t="shared" si="558"/>
        <v>100</v>
      </c>
      <c r="N927" s="2">
        <f>N928+N931</f>
        <v>100</v>
      </c>
      <c r="O927" s="27">
        <f t="shared" si="539"/>
        <v>100</v>
      </c>
      <c r="P927" s="34">
        <v>100</v>
      </c>
      <c r="Q927" s="34">
        <f t="shared" si="547"/>
        <v>0</v>
      </c>
      <c r="R927" s="67">
        <f t="shared" si="545"/>
        <v>0</v>
      </c>
    </row>
    <row r="928" spans="1:18" ht="63">
      <c r="A928" s="30" t="s">
        <v>751</v>
      </c>
      <c r="B928" s="31">
        <v>907</v>
      </c>
      <c r="C928" s="32">
        <v>7</v>
      </c>
      <c r="D928" s="32">
        <v>5</v>
      </c>
      <c r="E928" s="23" t="s">
        <v>752</v>
      </c>
      <c r="F928" s="29"/>
      <c r="G928" s="24">
        <f>SUM(G929:G930)</f>
        <v>200000</v>
      </c>
      <c r="H928" s="24">
        <f t="shared" ref="H928:I928" si="559">SUM(H929:H930)</f>
        <v>10000</v>
      </c>
      <c r="I928" s="24">
        <f t="shared" si="559"/>
        <v>10000</v>
      </c>
      <c r="J928" s="26">
        <f t="shared" si="538"/>
        <v>100</v>
      </c>
      <c r="K928" s="2">
        <f t="shared" ref="K928:M928" si="560">SUM(K929:K930)</f>
        <v>200</v>
      </c>
      <c r="L928" s="2">
        <f t="shared" ref="L928" si="561">SUM(L929:L930)</f>
        <v>10</v>
      </c>
      <c r="M928" s="2">
        <f t="shared" si="560"/>
        <v>10</v>
      </c>
      <c r="N928" s="2">
        <f>SUM(N929:N930)</f>
        <v>10</v>
      </c>
      <c r="O928" s="27">
        <f t="shared" si="539"/>
        <v>100</v>
      </c>
      <c r="P928" s="34">
        <v>10</v>
      </c>
      <c r="Q928" s="34">
        <f t="shared" si="547"/>
        <v>0</v>
      </c>
      <c r="R928" s="67">
        <f t="shared" si="545"/>
        <v>0</v>
      </c>
    </row>
    <row r="929" spans="1:18" ht="31.5">
      <c r="A929" s="30" t="s">
        <v>189</v>
      </c>
      <c r="B929" s="31">
        <v>907</v>
      </c>
      <c r="C929" s="32">
        <v>7</v>
      </c>
      <c r="D929" s="32">
        <v>5</v>
      </c>
      <c r="E929" s="23" t="s">
        <v>752</v>
      </c>
      <c r="F929" s="29" t="s">
        <v>190</v>
      </c>
      <c r="G929" s="24">
        <v>100000</v>
      </c>
      <c r="H929" s="24">
        <v>0</v>
      </c>
      <c r="I929" s="25">
        <v>0</v>
      </c>
      <c r="J929" s="26"/>
      <c r="K929" s="28">
        <f t="shared" si="536"/>
        <v>100</v>
      </c>
      <c r="L929" s="28">
        <f t="shared" si="536"/>
        <v>0</v>
      </c>
      <c r="M929" s="2">
        <f t="shared" si="553"/>
        <v>0</v>
      </c>
      <c r="N929" s="2">
        <f t="shared" si="553"/>
        <v>0</v>
      </c>
      <c r="O929" s="27"/>
      <c r="P929" s="34">
        <v>0</v>
      </c>
      <c r="Q929" s="34">
        <f t="shared" si="547"/>
        <v>0</v>
      </c>
      <c r="R929" s="67">
        <f t="shared" si="545"/>
        <v>0</v>
      </c>
    </row>
    <row r="930" spans="1:18" ht="31.5">
      <c r="A930" s="30" t="s">
        <v>114</v>
      </c>
      <c r="B930" s="31">
        <v>907</v>
      </c>
      <c r="C930" s="32">
        <v>7</v>
      </c>
      <c r="D930" s="32">
        <v>5</v>
      </c>
      <c r="E930" s="23" t="s">
        <v>752</v>
      </c>
      <c r="F930" s="29" t="s">
        <v>115</v>
      </c>
      <c r="G930" s="24">
        <v>100000</v>
      </c>
      <c r="H930" s="24">
        <v>10000</v>
      </c>
      <c r="I930" s="25">
        <v>10000</v>
      </c>
      <c r="J930" s="26">
        <f t="shared" si="538"/>
        <v>100</v>
      </c>
      <c r="K930" s="28">
        <f t="shared" si="536"/>
        <v>100</v>
      </c>
      <c r="L930" s="28">
        <v>10</v>
      </c>
      <c r="M930" s="2">
        <f t="shared" si="553"/>
        <v>10</v>
      </c>
      <c r="N930" s="2">
        <f t="shared" si="553"/>
        <v>10</v>
      </c>
      <c r="O930" s="27">
        <f t="shared" si="539"/>
        <v>100</v>
      </c>
      <c r="P930" s="34">
        <v>10</v>
      </c>
      <c r="Q930" s="34">
        <f t="shared" si="547"/>
        <v>0</v>
      </c>
      <c r="R930" s="67">
        <f t="shared" si="545"/>
        <v>0</v>
      </c>
    </row>
    <row r="931" spans="1:18" ht="78.75">
      <c r="A931" s="30" t="s">
        <v>684</v>
      </c>
      <c r="B931" s="31">
        <v>907</v>
      </c>
      <c r="C931" s="32">
        <v>7</v>
      </c>
      <c r="D931" s="32">
        <v>5</v>
      </c>
      <c r="E931" s="23" t="s">
        <v>685</v>
      </c>
      <c r="F931" s="29" t="s">
        <v>94</v>
      </c>
      <c r="G931" s="24">
        <v>0</v>
      </c>
      <c r="H931" s="24">
        <v>90000</v>
      </c>
      <c r="I931" s="25">
        <v>90000</v>
      </c>
      <c r="J931" s="26">
        <f t="shared" si="538"/>
        <v>100</v>
      </c>
      <c r="K931" s="2">
        <f t="shared" ref="K931:M931" si="562">K932</f>
        <v>0</v>
      </c>
      <c r="L931" s="2">
        <f t="shared" si="562"/>
        <v>90</v>
      </c>
      <c r="M931" s="2">
        <f t="shared" si="562"/>
        <v>90</v>
      </c>
      <c r="N931" s="2">
        <f>N932</f>
        <v>90</v>
      </c>
      <c r="O931" s="27">
        <f t="shared" si="539"/>
        <v>100</v>
      </c>
      <c r="P931" s="34">
        <v>90</v>
      </c>
      <c r="Q931" s="34">
        <f t="shared" si="547"/>
        <v>0</v>
      </c>
      <c r="R931" s="67">
        <f t="shared" si="545"/>
        <v>0</v>
      </c>
    </row>
    <row r="932" spans="1:18" ht="31.5">
      <c r="A932" s="30" t="s">
        <v>191</v>
      </c>
      <c r="B932" s="31">
        <v>907</v>
      </c>
      <c r="C932" s="32">
        <v>7</v>
      </c>
      <c r="D932" s="32">
        <v>5</v>
      </c>
      <c r="E932" s="23" t="s">
        <v>685</v>
      </c>
      <c r="F932" s="29" t="s">
        <v>192</v>
      </c>
      <c r="G932" s="24">
        <v>0</v>
      </c>
      <c r="H932" s="24">
        <v>90000</v>
      </c>
      <c r="I932" s="25">
        <v>90000</v>
      </c>
      <c r="J932" s="26">
        <f t="shared" si="538"/>
        <v>100</v>
      </c>
      <c r="K932" s="28">
        <f t="shared" si="536"/>
        <v>0</v>
      </c>
      <c r="L932" s="28">
        <v>90</v>
      </c>
      <c r="M932" s="2">
        <f t="shared" si="553"/>
        <v>90</v>
      </c>
      <c r="N932" s="2">
        <f t="shared" si="553"/>
        <v>90</v>
      </c>
      <c r="O932" s="27">
        <f t="shared" si="539"/>
        <v>100</v>
      </c>
      <c r="P932" s="34">
        <v>90</v>
      </c>
      <c r="Q932" s="34">
        <f t="shared" si="547"/>
        <v>0</v>
      </c>
      <c r="R932" s="67">
        <f t="shared" si="545"/>
        <v>0</v>
      </c>
    </row>
    <row r="933" spans="1:18">
      <c r="A933" s="30" t="s">
        <v>280</v>
      </c>
      <c r="B933" s="31">
        <v>907</v>
      </c>
      <c r="C933" s="32">
        <v>8</v>
      </c>
      <c r="D933" s="32" t="s">
        <v>94</v>
      </c>
      <c r="E933" s="23" t="s">
        <v>94</v>
      </c>
      <c r="F933" s="29" t="s">
        <v>94</v>
      </c>
      <c r="G933" s="24">
        <v>0</v>
      </c>
      <c r="H933" s="24">
        <v>2241454.4700000002</v>
      </c>
      <c r="I933" s="25">
        <v>2208802</v>
      </c>
      <c r="J933" s="26">
        <f t="shared" si="538"/>
        <v>98.5</v>
      </c>
      <c r="K933" s="2">
        <f t="shared" ref="K933:M935" si="563">K934</f>
        <v>0</v>
      </c>
      <c r="L933" s="2">
        <f t="shared" si="563"/>
        <v>2241.4</v>
      </c>
      <c r="M933" s="2">
        <f t="shared" si="563"/>
        <v>2241.4</v>
      </c>
      <c r="N933" s="2">
        <f>N934</f>
        <v>2208.8000000000002</v>
      </c>
      <c r="O933" s="27">
        <f t="shared" si="539"/>
        <v>98.5</v>
      </c>
      <c r="P933" s="34">
        <v>2208.8000000000002</v>
      </c>
      <c r="Q933" s="34">
        <f t="shared" si="547"/>
        <v>0</v>
      </c>
      <c r="R933" s="67">
        <f t="shared" si="545"/>
        <v>0</v>
      </c>
    </row>
    <row r="934" spans="1:18">
      <c r="A934" s="30" t="s">
        <v>61</v>
      </c>
      <c r="B934" s="31">
        <v>907</v>
      </c>
      <c r="C934" s="32">
        <v>8</v>
      </c>
      <c r="D934" s="32">
        <v>1</v>
      </c>
      <c r="E934" s="23" t="s">
        <v>94</v>
      </c>
      <c r="F934" s="29" t="s">
        <v>94</v>
      </c>
      <c r="G934" s="24">
        <v>0</v>
      </c>
      <c r="H934" s="24">
        <v>2241454.4700000002</v>
      </c>
      <c r="I934" s="25">
        <v>2208802</v>
      </c>
      <c r="J934" s="26">
        <f t="shared" si="538"/>
        <v>98.5</v>
      </c>
      <c r="K934" s="2">
        <f t="shared" si="563"/>
        <v>0</v>
      </c>
      <c r="L934" s="2">
        <f t="shared" si="563"/>
        <v>2241.4</v>
      </c>
      <c r="M934" s="2">
        <f t="shared" si="563"/>
        <v>2241.4</v>
      </c>
      <c r="N934" s="2">
        <f>N935</f>
        <v>2208.8000000000002</v>
      </c>
      <c r="O934" s="27">
        <f t="shared" si="539"/>
        <v>98.5</v>
      </c>
      <c r="P934" s="34">
        <v>2208.8000000000002</v>
      </c>
      <c r="Q934" s="34">
        <f t="shared" si="547"/>
        <v>0</v>
      </c>
      <c r="R934" s="67">
        <f t="shared" si="545"/>
        <v>0</v>
      </c>
    </row>
    <row r="935" spans="1:18" ht="78.75">
      <c r="A935" s="30" t="s">
        <v>753</v>
      </c>
      <c r="B935" s="31">
        <v>907</v>
      </c>
      <c r="C935" s="32">
        <v>8</v>
      </c>
      <c r="D935" s="32">
        <v>1</v>
      </c>
      <c r="E935" s="23" t="s">
        <v>754</v>
      </c>
      <c r="F935" s="29"/>
      <c r="G935" s="24">
        <v>0</v>
      </c>
      <c r="H935" s="24">
        <v>2241454.4700000002</v>
      </c>
      <c r="I935" s="25">
        <v>2208802</v>
      </c>
      <c r="J935" s="26">
        <f t="shared" si="538"/>
        <v>98.5</v>
      </c>
      <c r="K935" s="2">
        <f t="shared" si="563"/>
        <v>0</v>
      </c>
      <c r="L935" s="2">
        <f t="shared" si="563"/>
        <v>2241.4</v>
      </c>
      <c r="M935" s="2">
        <f t="shared" si="563"/>
        <v>2241.4</v>
      </c>
      <c r="N935" s="2">
        <f>N936</f>
        <v>2208.8000000000002</v>
      </c>
      <c r="O935" s="27">
        <f t="shared" si="539"/>
        <v>98.5</v>
      </c>
      <c r="P935" s="34">
        <v>2208.8000000000002</v>
      </c>
      <c r="Q935" s="34">
        <f t="shared" si="547"/>
        <v>0</v>
      </c>
      <c r="R935" s="67">
        <f t="shared" si="545"/>
        <v>0</v>
      </c>
    </row>
    <row r="936" spans="1:18" ht="31.5">
      <c r="A936" s="30" t="s">
        <v>429</v>
      </c>
      <c r="B936" s="31">
        <v>907</v>
      </c>
      <c r="C936" s="32">
        <v>8</v>
      </c>
      <c r="D936" s="32">
        <v>1</v>
      </c>
      <c r="E936" s="23" t="s">
        <v>754</v>
      </c>
      <c r="F936" s="29" t="s">
        <v>430</v>
      </c>
      <c r="G936" s="24">
        <v>0</v>
      </c>
      <c r="H936" s="24">
        <v>2241454.4700000002</v>
      </c>
      <c r="I936" s="25">
        <v>2208802</v>
      </c>
      <c r="J936" s="26">
        <f t="shared" si="538"/>
        <v>98.5</v>
      </c>
      <c r="K936" s="28">
        <f t="shared" si="536"/>
        <v>0</v>
      </c>
      <c r="L936" s="28">
        <v>2241.4</v>
      </c>
      <c r="M936" s="2">
        <f>H936/1000-0.1</f>
        <v>2241.4</v>
      </c>
      <c r="N936" s="2">
        <f t="shared" si="553"/>
        <v>2208.8000000000002</v>
      </c>
      <c r="O936" s="27">
        <f t="shared" si="539"/>
        <v>98.5</v>
      </c>
      <c r="P936" s="34">
        <v>2208.8000000000002</v>
      </c>
      <c r="Q936" s="34">
        <f t="shared" si="547"/>
        <v>0</v>
      </c>
      <c r="R936" s="67">
        <f t="shared" si="545"/>
        <v>0</v>
      </c>
    </row>
    <row r="937" spans="1:18">
      <c r="A937" s="30" t="s">
        <v>116</v>
      </c>
      <c r="B937" s="31">
        <v>907</v>
      </c>
      <c r="C937" s="32">
        <v>9</v>
      </c>
      <c r="D937" s="32" t="s">
        <v>94</v>
      </c>
      <c r="E937" s="23" t="s">
        <v>94</v>
      </c>
      <c r="F937" s="29" t="s">
        <v>94</v>
      </c>
      <c r="G937" s="24">
        <v>20246000</v>
      </c>
      <c r="H937" s="24">
        <v>234583224.15000001</v>
      </c>
      <c r="I937" s="25">
        <v>229454487.69999999</v>
      </c>
      <c r="J937" s="26">
        <f t="shared" si="538"/>
        <v>97.8</v>
      </c>
      <c r="K937" s="2">
        <f t="shared" ref="K937:M937" si="564">K938+K941</f>
        <v>20246</v>
      </c>
      <c r="L937" s="2">
        <f t="shared" si="564"/>
        <v>234583.3</v>
      </c>
      <c r="M937" s="2">
        <f t="shared" si="564"/>
        <v>234583.3</v>
      </c>
      <c r="N937" s="2">
        <f>N938+N941</f>
        <v>229454.5</v>
      </c>
      <c r="O937" s="27">
        <f t="shared" si="539"/>
        <v>97.8</v>
      </c>
      <c r="P937" s="34">
        <v>229454.5</v>
      </c>
      <c r="Q937" s="34">
        <f t="shared" si="547"/>
        <v>0</v>
      </c>
      <c r="R937" s="67">
        <f t="shared" si="545"/>
        <v>0</v>
      </c>
    </row>
    <row r="938" spans="1:18">
      <c r="A938" s="30" t="s">
        <v>63</v>
      </c>
      <c r="B938" s="31">
        <v>907</v>
      </c>
      <c r="C938" s="32">
        <v>9</v>
      </c>
      <c r="D938" s="32">
        <v>1</v>
      </c>
      <c r="E938" s="23" t="s">
        <v>94</v>
      </c>
      <c r="F938" s="29" t="s">
        <v>94</v>
      </c>
      <c r="G938" s="24">
        <v>20246000</v>
      </c>
      <c r="H938" s="24">
        <v>114631754.90000001</v>
      </c>
      <c r="I938" s="25">
        <v>110086817.45</v>
      </c>
      <c r="J938" s="26">
        <f t="shared" si="538"/>
        <v>96</v>
      </c>
      <c r="K938" s="2">
        <f t="shared" ref="K938:M939" si="565">K939</f>
        <v>20246</v>
      </c>
      <c r="L938" s="2">
        <f t="shared" si="565"/>
        <v>114631.8</v>
      </c>
      <c r="M938" s="2">
        <f t="shared" si="565"/>
        <v>114631.8</v>
      </c>
      <c r="N938" s="2">
        <f>N939</f>
        <v>110086.8</v>
      </c>
      <c r="O938" s="27">
        <f t="shared" si="539"/>
        <v>96</v>
      </c>
      <c r="P938" s="34">
        <v>110086.8</v>
      </c>
      <c r="Q938" s="34">
        <f t="shared" si="547"/>
        <v>0</v>
      </c>
      <c r="R938" s="67">
        <f t="shared" si="545"/>
        <v>0</v>
      </c>
    </row>
    <row r="939" spans="1:18" ht="63">
      <c r="A939" s="30" t="s">
        <v>755</v>
      </c>
      <c r="B939" s="31">
        <v>907</v>
      </c>
      <c r="C939" s="32">
        <v>9</v>
      </c>
      <c r="D939" s="32">
        <v>1</v>
      </c>
      <c r="E939" s="23" t="s">
        <v>756</v>
      </c>
      <c r="F939" s="29"/>
      <c r="G939" s="24">
        <v>20246000</v>
      </c>
      <c r="H939" s="24">
        <v>114631754.90000001</v>
      </c>
      <c r="I939" s="25">
        <v>110086817.45</v>
      </c>
      <c r="J939" s="26">
        <f t="shared" si="538"/>
        <v>96</v>
      </c>
      <c r="K939" s="2">
        <f t="shared" si="565"/>
        <v>20246</v>
      </c>
      <c r="L939" s="2">
        <f t="shared" si="565"/>
        <v>114631.8</v>
      </c>
      <c r="M939" s="2">
        <f t="shared" si="565"/>
        <v>114631.8</v>
      </c>
      <c r="N939" s="2">
        <f>N940</f>
        <v>110086.8</v>
      </c>
      <c r="O939" s="27">
        <f t="shared" si="539"/>
        <v>96</v>
      </c>
      <c r="P939" s="34">
        <v>110086.8</v>
      </c>
      <c r="Q939" s="34">
        <f t="shared" si="547"/>
        <v>0</v>
      </c>
      <c r="R939" s="67">
        <f t="shared" si="545"/>
        <v>0</v>
      </c>
    </row>
    <row r="940" spans="1:18" ht="31.5">
      <c r="A940" s="30" t="s">
        <v>429</v>
      </c>
      <c r="B940" s="31">
        <v>907</v>
      </c>
      <c r="C940" s="32">
        <v>9</v>
      </c>
      <c r="D940" s="32">
        <v>1</v>
      </c>
      <c r="E940" s="23" t="s">
        <v>756</v>
      </c>
      <c r="F940" s="29" t="s">
        <v>430</v>
      </c>
      <c r="G940" s="24">
        <v>20246000</v>
      </c>
      <c r="H940" s="24">
        <v>114631754.90000001</v>
      </c>
      <c r="I940" s="25">
        <v>110086817.45</v>
      </c>
      <c r="J940" s="26">
        <f t="shared" si="538"/>
        <v>96</v>
      </c>
      <c r="K940" s="28">
        <f t="shared" si="536"/>
        <v>20246</v>
      </c>
      <c r="L940" s="28">
        <v>114631.8</v>
      </c>
      <c r="M940" s="2">
        <f t="shared" si="553"/>
        <v>114631.8</v>
      </c>
      <c r="N940" s="2">
        <f t="shared" si="553"/>
        <v>110086.8</v>
      </c>
      <c r="O940" s="27">
        <f t="shared" si="539"/>
        <v>96</v>
      </c>
      <c r="P940" s="34">
        <v>110086.8</v>
      </c>
      <c r="Q940" s="34">
        <f t="shared" si="547"/>
        <v>0</v>
      </c>
      <c r="R940" s="67">
        <f t="shared" si="545"/>
        <v>0</v>
      </c>
    </row>
    <row r="941" spans="1:18">
      <c r="A941" s="30" t="s">
        <v>69</v>
      </c>
      <c r="B941" s="31">
        <v>907</v>
      </c>
      <c r="C941" s="32">
        <v>9</v>
      </c>
      <c r="D941" s="32">
        <v>9</v>
      </c>
      <c r="E941" s="23" t="s">
        <v>94</v>
      </c>
      <c r="F941" s="29" t="s">
        <v>94</v>
      </c>
      <c r="G941" s="24">
        <v>0</v>
      </c>
      <c r="H941" s="24">
        <v>119951469.25</v>
      </c>
      <c r="I941" s="25">
        <v>119367670.25</v>
      </c>
      <c r="J941" s="26">
        <f t="shared" si="538"/>
        <v>99.5</v>
      </c>
      <c r="K941" s="2">
        <f t="shared" ref="K941:M942" si="566">K942</f>
        <v>0</v>
      </c>
      <c r="L941" s="2">
        <f t="shared" si="566"/>
        <v>119951.5</v>
      </c>
      <c r="M941" s="2">
        <f t="shared" si="566"/>
        <v>119951.5</v>
      </c>
      <c r="N941" s="2">
        <f>N942</f>
        <v>119367.7</v>
      </c>
      <c r="O941" s="27">
        <f t="shared" si="539"/>
        <v>99.5</v>
      </c>
      <c r="P941" s="34">
        <v>119367.7</v>
      </c>
      <c r="Q941" s="34">
        <f t="shared" si="547"/>
        <v>0</v>
      </c>
      <c r="R941" s="67">
        <f t="shared" si="545"/>
        <v>0</v>
      </c>
    </row>
    <row r="942" spans="1:18" ht="78.75">
      <c r="A942" s="30" t="s">
        <v>757</v>
      </c>
      <c r="B942" s="31">
        <v>907</v>
      </c>
      <c r="C942" s="32">
        <v>9</v>
      </c>
      <c r="D942" s="32">
        <v>9</v>
      </c>
      <c r="E942" s="23" t="s">
        <v>758</v>
      </c>
      <c r="F942" s="29" t="s">
        <v>94</v>
      </c>
      <c r="G942" s="24">
        <v>0</v>
      </c>
      <c r="H942" s="24">
        <v>119951469.25</v>
      </c>
      <c r="I942" s="25">
        <v>119367670.25</v>
      </c>
      <c r="J942" s="26">
        <f t="shared" si="538"/>
        <v>99.5</v>
      </c>
      <c r="K942" s="2">
        <f t="shared" si="566"/>
        <v>0</v>
      </c>
      <c r="L942" s="2">
        <f t="shared" si="566"/>
        <v>119951.5</v>
      </c>
      <c r="M942" s="2">
        <f t="shared" si="566"/>
        <v>119951.5</v>
      </c>
      <c r="N942" s="2">
        <f>N943</f>
        <v>119367.7</v>
      </c>
      <c r="O942" s="27">
        <f t="shared" si="539"/>
        <v>99.5</v>
      </c>
      <c r="P942" s="34">
        <v>119367.7</v>
      </c>
      <c r="Q942" s="34">
        <f t="shared" si="547"/>
        <v>0</v>
      </c>
      <c r="R942" s="67">
        <f t="shared" si="545"/>
        <v>0</v>
      </c>
    </row>
    <row r="943" spans="1:18" ht="31.5">
      <c r="A943" s="30" t="s">
        <v>429</v>
      </c>
      <c r="B943" s="31">
        <v>907</v>
      </c>
      <c r="C943" s="32">
        <v>9</v>
      </c>
      <c r="D943" s="32">
        <v>9</v>
      </c>
      <c r="E943" s="23" t="s">
        <v>758</v>
      </c>
      <c r="F943" s="29" t="s">
        <v>430</v>
      </c>
      <c r="G943" s="24">
        <v>0</v>
      </c>
      <c r="H943" s="24">
        <v>119951469.25</v>
      </c>
      <c r="I943" s="25">
        <v>119367670.25</v>
      </c>
      <c r="J943" s="26">
        <f t="shared" si="538"/>
        <v>99.5</v>
      </c>
      <c r="K943" s="28">
        <f t="shared" si="536"/>
        <v>0</v>
      </c>
      <c r="L943" s="28">
        <v>119951.5</v>
      </c>
      <c r="M943" s="2">
        <f t="shared" si="553"/>
        <v>119951.5</v>
      </c>
      <c r="N943" s="2">
        <f t="shared" si="553"/>
        <v>119367.7</v>
      </c>
      <c r="O943" s="27">
        <f t="shared" si="539"/>
        <v>99.5</v>
      </c>
      <c r="P943" s="34">
        <v>119367.7</v>
      </c>
      <c r="Q943" s="34">
        <f t="shared" si="547"/>
        <v>0</v>
      </c>
      <c r="R943" s="67">
        <f t="shared" si="545"/>
        <v>0</v>
      </c>
    </row>
    <row r="944" spans="1:18">
      <c r="A944" s="30" t="s">
        <v>463</v>
      </c>
      <c r="B944" s="31">
        <v>907</v>
      </c>
      <c r="C944" s="32">
        <v>10</v>
      </c>
      <c r="D944" s="32" t="s">
        <v>94</v>
      </c>
      <c r="E944" s="23" t="s">
        <v>94</v>
      </c>
      <c r="F944" s="29" t="s">
        <v>94</v>
      </c>
      <c r="G944" s="24">
        <v>147633000</v>
      </c>
      <c r="H944" s="24">
        <v>202629954.37</v>
      </c>
      <c r="I944" s="25">
        <v>184018200.15000001</v>
      </c>
      <c r="J944" s="26">
        <f t="shared" si="538"/>
        <v>90.8</v>
      </c>
      <c r="K944" s="2">
        <f t="shared" ref="K944:M944" si="567">K945+K950</f>
        <v>147633</v>
      </c>
      <c r="L944" s="2">
        <f t="shared" si="567"/>
        <v>202629.9</v>
      </c>
      <c r="M944" s="2">
        <f t="shared" si="567"/>
        <v>202629.9</v>
      </c>
      <c r="N944" s="2">
        <f>N945+N950</f>
        <v>184018.3</v>
      </c>
      <c r="O944" s="27">
        <f t="shared" si="539"/>
        <v>90.8</v>
      </c>
      <c r="P944" s="34">
        <v>184018.2</v>
      </c>
      <c r="Q944" s="34">
        <f t="shared" si="547"/>
        <v>0.1</v>
      </c>
      <c r="R944" s="67">
        <f t="shared" si="545"/>
        <v>0</v>
      </c>
    </row>
    <row r="945" spans="1:18">
      <c r="A945" s="30" t="s">
        <v>72</v>
      </c>
      <c r="B945" s="31">
        <v>907</v>
      </c>
      <c r="C945" s="32">
        <v>10</v>
      </c>
      <c r="D945" s="32">
        <v>3</v>
      </c>
      <c r="E945" s="23" t="s">
        <v>94</v>
      </c>
      <c r="F945" s="29" t="s">
        <v>94</v>
      </c>
      <c r="G945" s="24">
        <v>6500000</v>
      </c>
      <c r="H945" s="24">
        <v>1092288.73</v>
      </c>
      <c r="I945" s="25">
        <v>1022954.64</v>
      </c>
      <c r="J945" s="26">
        <f t="shared" si="538"/>
        <v>93.7</v>
      </c>
      <c r="K945" s="2">
        <f>K946+K948</f>
        <v>6500</v>
      </c>
      <c r="L945" s="2">
        <f>L946+L948</f>
        <v>1092.3</v>
      </c>
      <c r="M945" s="2">
        <f t="shared" ref="K945:M946" si="568">M946</f>
        <v>1092.3</v>
      </c>
      <c r="N945" s="2">
        <f>N946</f>
        <v>1023</v>
      </c>
      <c r="O945" s="27">
        <f t="shared" si="539"/>
        <v>93.7</v>
      </c>
      <c r="P945" s="34">
        <v>1023</v>
      </c>
      <c r="Q945" s="34">
        <f t="shared" si="547"/>
        <v>0</v>
      </c>
      <c r="R945" s="67">
        <f t="shared" si="545"/>
        <v>0</v>
      </c>
    </row>
    <row r="946" spans="1:18" ht="63">
      <c r="A946" s="30" t="s">
        <v>690</v>
      </c>
      <c r="B946" s="31">
        <v>907</v>
      </c>
      <c r="C946" s="32">
        <v>10</v>
      </c>
      <c r="D946" s="32">
        <v>3</v>
      </c>
      <c r="E946" s="23" t="s">
        <v>691</v>
      </c>
      <c r="F946" s="29" t="s">
        <v>94</v>
      </c>
      <c r="G946" s="24">
        <v>3500000</v>
      </c>
      <c r="H946" s="24">
        <v>1092288.73</v>
      </c>
      <c r="I946" s="25">
        <v>1022954.64</v>
      </c>
      <c r="J946" s="26">
        <f t="shared" si="538"/>
        <v>93.7</v>
      </c>
      <c r="K946" s="2">
        <f t="shared" si="568"/>
        <v>3500</v>
      </c>
      <c r="L946" s="2">
        <f t="shared" si="568"/>
        <v>1092.3</v>
      </c>
      <c r="M946" s="2">
        <f t="shared" si="568"/>
        <v>1092.3</v>
      </c>
      <c r="N946" s="2">
        <f>N947</f>
        <v>1023</v>
      </c>
      <c r="O946" s="27">
        <f t="shared" si="539"/>
        <v>93.7</v>
      </c>
      <c r="P946" s="34">
        <v>1023</v>
      </c>
      <c r="Q946" s="34">
        <f t="shared" si="547"/>
        <v>0</v>
      </c>
      <c r="R946" s="67">
        <f t="shared" si="545"/>
        <v>0</v>
      </c>
    </row>
    <row r="947" spans="1:18" ht="31.5">
      <c r="A947" s="30" t="s">
        <v>98</v>
      </c>
      <c r="B947" s="31">
        <v>907</v>
      </c>
      <c r="C947" s="32">
        <v>10</v>
      </c>
      <c r="D947" s="32">
        <v>3</v>
      </c>
      <c r="E947" s="23" t="s">
        <v>691</v>
      </c>
      <c r="F947" s="29" t="s">
        <v>99</v>
      </c>
      <c r="G947" s="24">
        <v>3500000</v>
      </c>
      <c r="H947" s="24">
        <v>1092288.73</v>
      </c>
      <c r="I947" s="25">
        <v>1022954.64</v>
      </c>
      <c r="J947" s="26">
        <f t="shared" si="538"/>
        <v>93.7</v>
      </c>
      <c r="K947" s="28">
        <f t="shared" si="536"/>
        <v>3500</v>
      </c>
      <c r="L947" s="28">
        <v>1092.3</v>
      </c>
      <c r="M947" s="2">
        <f t="shared" si="553"/>
        <v>1092.3</v>
      </c>
      <c r="N947" s="2">
        <f t="shared" si="553"/>
        <v>1023</v>
      </c>
      <c r="O947" s="27">
        <f t="shared" si="539"/>
        <v>93.7</v>
      </c>
      <c r="P947" s="34">
        <v>1023</v>
      </c>
      <c r="Q947" s="34">
        <f t="shared" si="547"/>
        <v>0</v>
      </c>
      <c r="R947" s="67">
        <f t="shared" si="545"/>
        <v>0</v>
      </c>
    </row>
    <row r="948" spans="1:18" ht="78.75">
      <c r="A948" s="30" t="s">
        <v>759</v>
      </c>
      <c r="B948" s="31">
        <v>907</v>
      </c>
      <c r="C948" s="32">
        <v>10</v>
      </c>
      <c r="D948" s="32">
        <v>3</v>
      </c>
      <c r="E948" s="23" t="s">
        <v>760</v>
      </c>
      <c r="F948" s="29" t="s">
        <v>94</v>
      </c>
      <c r="G948" s="24">
        <v>3000000</v>
      </c>
      <c r="H948" s="24">
        <v>0</v>
      </c>
      <c r="I948" s="25">
        <v>0</v>
      </c>
      <c r="J948" s="26"/>
      <c r="K948" s="2">
        <f t="shared" ref="K948:M948" si="569">K949</f>
        <v>3000</v>
      </c>
      <c r="L948" s="2">
        <f t="shared" si="569"/>
        <v>0</v>
      </c>
      <c r="M948" s="2">
        <f t="shared" si="569"/>
        <v>0</v>
      </c>
      <c r="N948" s="2">
        <f>N949</f>
        <v>0</v>
      </c>
      <c r="O948" s="27"/>
      <c r="P948" s="34">
        <v>0</v>
      </c>
      <c r="Q948" s="34">
        <f t="shared" si="547"/>
        <v>0</v>
      </c>
      <c r="R948" s="67">
        <f t="shared" si="545"/>
        <v>0</v>
      </c>
    </row>
    <row r="949" spans="1:18" ht="31.5">
      <c r="A949" s="30" t="s">
        <v>98</v>
      </c>
      <c r="B949" s="31">
        <v>907</v>
      </c>
      <c r="C949" s="32">
        <v>10</v>
      </c>
      <c r="D949" s="32">
        <v>3</v>
      </c>
      <c r="E949" s="23" t="s">
        <v>760</v>
      </c>
      <c r="F949" s="29" t="s">
        <v>99</v>
      </c>
      <c r="G949" s="24">
        <v>3000000</v>
      </c>
      <c r="H949" s="24">
        <v>0</v>
      </c>
      <c r="I949" s="25">
        <v>0</v>
      </c>
      <c r="J949" s="26"/>
      <c r="K949" s="28">
        <f t="shared" si="536"/>
        <v>3000</v>
      </c>
      <c r="L949" s="28">
        <f t="shared" si="536"/>
        <v>0</v>
      </c>
      <c r="M949" s="2">
        <f t="shared" si="553"/>
        <v>0</v>
      </c>
      <c r="N949" s="2">
        <f t="shared" si="553"/>
        <v>0</v>
      </c>
      <c r="O949" s="27"/>
      <c r="P949" s="34">
        <v>0</v>
      </c>
      <c r="Q949" s="34">
        <f t="shared" si="547"/>
        <v>0</v>
      </c>
      <c r="R949" s="67">
        <f t="shared" si="545"/>
        <v>0</v>
      </c>
    </row>
    <row r="950" spans="1:18">
      <c r="A950" s="30" t="s">
        <v>73</v>
      </c>
      <c r="B950" s="31">
        <v>907</v>
      </c>
      <c r="C950" s="32">
        <v>10</v>
      </c>
      <c r="D950" s="32">
        <v>4</v>
      </c>
      <c r="E950" s="23" t="s">
        <v>94</v>
      </c>
      <c r="F950" s="29" t="s">
        <v>94</v>
      </c>
      <c r="G950" s="24">
        <v>141133000</v>
      </c>
      <c r="H950" s="24">
        <v>201537665.63999999</v>
      </c>
      <c r="I950" s="25">
        <v>182995245.50999999</v>
      </c>
      <c r="J950" s="26">
        <f t="shared" si="538"/>
        <v>90.8</v>
      </c>
      <c r="K950" s="2">
        <f t="shared" ref="K950:M950" si="570">K951+K953</f>
        <v>141133</v>
      </c>
      <c r="L950" s="2">
        <f t="shared" si="570"/>
        <v>201537.6</v>
      </c>
      <c r="M950" s="2">
        <f t="shared" si="570"/>
        <v>201537.6</v>
      </c>
      <c r="N950" s="2">
        <f>N951+N953</f>
        <v>182995.3</v>
      </c>
      <c r="O950" s="27">
        <f t="shared" si="539"/>
        <v>90.8</v>
      </c>
      <c r="P950" s="34">
        <v>182995.20000000001</v>
      </c>
      <c r="Q950" s="34">
        <f t="shared" si="547"/>
        <v>0.1</v>
      </c>
      <c r="R950" s="67">
        <f t="shared" si="545"/>
        <v>0</v>
      </c>
    </row>
    <row r="951" spans="1:18" ht="94.5">
      <c r="A951" s="30" t="s">
        <v>761</v>
      </c>
      <c r="B951" s="31">
        <v>907</v>
      </c>
      <c r="C951" s="32">
        <v>10</v>
      </c>
      <c r="D951" s="32">
        <v>4</v>
      </c>
      <c r="E951" s="23" t="s">
        <v>762</v>
      </c>
      <c r="F951" s="29" t="s">
        <v>94</v>
      </c>
      <c r="G951" s="24">
        <v>63505400</v>
      </c>
      <c r="H951" s="24">
        <v>101718266.20999999</v>
      </c>
      <c r="I951" s="25">
        <v>88404866.209999993</v>
      </c>
      <c r="J951" s="26">
        <f t="shared" si="538"/>
        <v>86.9</v>
      </c>
      <c r="K951" s="2">
        <f t="shared" ref="K951:M951" si="571">K952</f>
        <v>63505.4</v>
      </c>
      <c r="L951" s="2">
        <f t="shared" si="571"/>
        <v>101718.2</v>
      </c>
      <c r="M951" s="2">
        <f t="shared" si="571"/>
        <v>101718.2</v>
      </c>
      <c r="N951" s="2">
        <f>N952</f>
        <v>88404.9</v>
      </c>
      <c r="O951" s="27">
        <f t="shared" si="539"/>
        <v>86.9</v>
      </c>
      <c r="P951" s="34">
        <v>88404.9</v>
      </c>
      <c r="Q951" s="34">
        <f t="shared" si="547"/>
        <v>0</v>
      </c>
      <c r="R951" s="67">
        <f t="shared" si="545"/>
        <v>0</v>
      </c>
    </row>
    <row r="952" spans="1:18" ht="31.5">
      <c r="A952" s="30" t="s">
        <v>155</v>
      </c>
      <c r="B952" s="31">
        <v>907</v>
      </c>
      <c r="C952" s="32">
        <v>10</v>
      </c>
      <c r="D952" s="32">
        <v>4</v>
      </c>
      <c r="E952" s="23" t="s">
        <v>762</v>
      </c>
      <c r="F952" s="29" t="s">
        <v>156</v>
      </c>
      <c r="G952" s="24">
        <v>63505400</v>
      </c>
      <c r="H952" s="24">
        <v>101718266.20999999</v>
      </c>
      <c r="I952" s="25">
        <v>88404866.209999993</v>
      </c>
      <c r="J952" s="26">
        <f t="shared" si="538"/>
        <v>86.9</v>
      </c>
      <c r="K952" s="28">
        <f t="shared" si="536"/>
        <v>63505.4</v>
      </c>
      <c r="L952" s="28">
        <v>101718.2</v>
      </c>
      <c r="M952" s="2">
        <f>H952/1000-0.1</f>
        <v>101718.2</v>
      </c>
      <c r="N952" s="2">
        <f t="shared" si="553"/>
        <v>88404.9</v>
      </c>
      <c r="O952" s="27">
        <f t="shared" si="539"/>
        <v>86.9</v>
      </c>
      <c r="P952" s="34">
        <v>88404.9</v>
      </c>
      <c r="Q952" s="34">
        <f t="shared" si="547"/>
        <v>0</v>
      </c>
      <c r="R952" s="67">
        <f t="shared" si="545"/>
        <v>0</v>
      </c>
    </row>
    <row r="953" spans="1:18" ht="63">
      <c r="A953" s="30" t="s">
        <v>763</v>
      </c>
      <c r="B953" s="31">
        <v>907</v>
      </c>
      <c r="C953" s="32">
        <v>10</v>
      </c>
      <c r="D953" s="32">
        <v>4</v>
      </c>
      <c r="E953" s="23" t="s">
        <v>764</v>
      </c>
      <c r="F953" s="29"/>
      <c r="G953" s="24">
        <v>77627600</v>
      </c>
      <c r="H953" s="24">
        <v>99819399.430000007</v>
      </c>
      <c r="I953" s="25">
        <v>94590379.299999997</v>
      </c>
      <c r="J953" s="26">
        <f t="shared" si="538"/>
        <v>94.8</v>
      </c>
      <c r="K953" s="2">
        <f t="shared" ref="K953:M953" si="572">K954</f>
        <v>77627.600000000006</v>
      </c>
      <c r="L953" s="2">
        <f t="shared" si="572"/>
        <v>99819.4</v>
      </c>
      <c r="M953" s="2">
        <f t="shared" si="572"/>
        <v>99819.4</v>
      </c>
      <c r="N953" s="2">
        <f>N954</f>
        <v>94590.399999999994</v>
      </c>
      <c r="O953" s="27">
        <f t="shared" si="539"/>
        <v>94.8</v>
      </c>
      <c r="P953" s="34">
        <v>94590.399999999994</v>
      </c>
      <c r="Q953" s="34">
        <f t="shared" si="547"/>
        <v>0</v>
      </c>
      <c r="R953" s="67">
        <f t="shared" si="545"/>
        <v>0</v>
      </c>
    </row>
    <row r="954" spans="1:18" ht="31.5">
      <c r="A954" s="30" t="s">
        <v>155</v>
      </c>
      <c r="B954" s="31">
        <v>907</v>
      </c>
      <c r="C954" s="32">
        <v>10</v>
      </c>
      <c r="D954" s="32">
        <v>4</v>
      </c>
      <c r="E954" s="23" t="s">
        <v>764</v>
      </c>
      <c r="F954" s="29" t="s">
        <v>156</v>
      </c>
      <c r="G954" s="24">
        <v>77627600</v>
      </c>
      <c r="H954" s="24">
        <v>99819399.430000007</v>
      </c>
      <c r="I954" s="25">
        <v>94590379.299999997</v>
      </c>
      <c r="J954" s="26">
        <f t="shared" si="538"/>
        <v>94.8</v>
      </c>
      <c r="K954" s="28">
        <f t="shared" si="536"/>
        <v>77627.600000000006</v>
      </c>
      <c r="L954" s="28">
        <v>99819.4</v>
      </c>
      <c r="M954" s="2">
        <f t="shared" si="553"/>
        <v>99819.4</v>
      </c>
      <c r="N954" s="2">
        <f t="shared" si="553"/>
        <v>94590.399999999994</v>
      </c>
      <c r="O954" s="27">
        <f t="shared" si="539"/>
        <v>94.8</v>
      </c>
      <c r="P954" s="34">
        <v>94590.399999999994</v>
      </c>
      <c r="Q954" s="34">
        <f t="shared" si="547"/>
        <v>0</v>
      </c>
      <c r="R954" s="67">
        <f t="shared" si="545"/>
        <v>0</v>
      </c>
    </row>
    <row r="955" spans="1:18">
      <c r="A955" s="30" t="s">
        <v>765</v>
      </c>
      <c r="B955" s="31">
        <v>907</v>
      </c>
      <c r="C955" s="32">
        <v>11</v>
      </c>
      <c r="D955" s="32" t="s">
        <v>94</v>
      </c>
      <c r="E955" s="23" t="s">
        <v>94</v>
      </c>
      <c r="F955" s="29" t="s">
        <v>94</v>
      </c>
      <c r="G955" s="24">
        <v>5000000</v>
      </c>
      <c r="H955" s="24">
        <v>6000000</v>
      </c>
      <c r="I955" s="25">
        <v>6000000</v>
      </c>
      <c r="J955" s="26">
        <f t="shared" si="538"/>
        <v>100</v>
      </c>
      <c r="K955" s="2">
        <f t="shared" ref="K955:M957" si="573">K956</f>
        <v>5000</v>
      </c>
      <c r="L955" s="2">
        <f t="shared" si="573"/>
        <v>6000</v>
      </c>
      <c r="M955" s="2">
        <f t="shared" si="573"/>
        <v>6000</v>
      </c>
      <c r="N955" s="2">
        <f>N956</f>
        <v>6000</v>
      </c>
      <c r="O955" s="27">
        <f t="shared" si="539"/>
        <v>100</v>
      </c>
      <c r="P955" s="34">
        <v>6000</v>
      </c>
      <c r="Q955" s="34">
        <f t="shared" si="547"/>
        <v>0</v>
      </c>
      <c r="R955" s="67">
        <f t="shared" si="545"/>
        <v>0</v>
      </c>
    </row>
    <row r="956" spans="1:18">
      <c r="A956" s="30" t="s">
        <v>76</v>
      </c>
      <c r="B956" s="31">
        <v>907</v>
      </c>
      <c r="C956" s="32">
        <v>11</v>
      </c>
      <c r="D956" s="32">
        <v>2</v>
      </c>
      <c r="E956" s="23" t="s">
        <v>94</v>
      </c>
      <c r="F956" s="29" t="s">
        <v>94</v>
      </c>
      <c r="G956" s="24">
        <v>5000000</v>
      </c>
      <c r="H956" s="24">
        <v>6000000</v>
      </c>
      <c r="I956" s="25">
        <v>6000000</v>
      </c>
      <c r="J956" s="26">
        <f t="shared" si="538"/>
        <v>100</v>
      </c>
      <c r="K956" s="2">
        <f t="shared" si="573"/>
        <v>5000</v>
      </c>
      <c r="L956" s="2">
        <f t="shared" si="573"/>
        <v>6000</v>
      </c>
      <c r="M956" s="2">
        <f t="shared" si="573"/>
        <v>6000</v>
      </c>
      <c r="N956" s="2">
        <f>N957</f>
        <v>6000</v>
      </c>
      <c r="O956" s="27">
        <f t="shared" si="539"/>
        <v>100</v>
      </c>
      <c r="P956" s="34">
        <v>6000</v>
      </c>
      <c r="Q956" s="34">
        <f t="shared" si="547"/>
        <v>0</v>
      </c>
      <c r="R956" s="67">
        <f t="shared" si="545"/>
        <v>0</v>
      </c>
    </row>
    <row r="957" spans="1:18" ht="63">
      <c r="A957" s="30" t="s">
        <v>766</v>
      </c>
      <c r="B957" s="31">
        <v>907</v>
      </c>
      <c r="C957" s="32">
        <v>11</v>
      </c>
      <c r="D957" s="32">
        <v>2</v>
      </c>
      <c r="E957" s="23" t="s">
        <v>767</v>
      </c>
      <c r="F957" s="29" t="s">
        <v>94</v>
      </c>
      <c r="G957" s="24">
        <v>5000000</v>
      </c>
      <c r="H957" s="24">
        <v>6000000</v>
      </c>
      <c r="I957" s="25">
        <v>6000000</v>
      </c>
      <c r="J957" s="26">
        <f t="shared" si="538"/>
        <v>100</v>
      </c>
      <c r="K957" s="2">
        <f t="shared" si="573"/>
        <v>5000</v>
      </c>
      <c r="L957" s="2">
        <f t="shared" si="573"/>
        <v>6000</v>
      </c>
      <c r="M957" s="2">
        <f t="shared" si="573"/>
        <v>6000</v>
      </c>
      <c r="N957" s="2">
        <f>N958</f>
        <v>6000</v>
      </c>
      <c r="O957" s="27">
        <f t="shared" si="539"/>
        <v>100</v>
      </c>
      <c r="P957" s="34">
        <v>6000</v>
      </c>
      <c r="Q957" s="34">
        <f t="shared" si="547"/>
        <v>0</v>
      </c>
      <c r="R957" s="67">
        <f t="shared" si="545"/>
        <v>0</v>
      </c>
    </row>
    <row r="958" spans="1:18" ht="47.25">
      <c r="A958" s="30" t="s">
        <v>484</v>
      </c>
      <c r="B958" s="31">
        <v>907</v>
      </c>
      <c r="C958" s="32">
        <v>11</v>
      </c>
      <c r="D958" s="32">
        <v>2</v>
      </c>
      <c r="E958" s="23" t="s">
        <v>767</v>
      </c>
      <c r="F958" s="29" t="s">
        <v>485</v>
      </c>
      <c r="G958" s="24">
        <v>5000000</v>
      </c>
      <c r="H958" s="24">
        <v>6000000</v>
      </c>
      <c r="I958" s="25">
        <v>6000000</v>
      </c>
      <c r="J958" s="26">
        <f t="shared" si="538"/>
        <v>100</v>
      </c>
      <c r="K958" s="28">
        <f t="shared" si="536"/>
        <v>5000</v>
      </c>
      <c r="L958" s="28">
        <v>6000</v>
      </c>
      <c r="M958" s="2">
        <f t="shared" si="553"/>
        <v>6000</v>
      </c>
      <c r="N958" s="2">
        <f t="shared" si="553"/>
        <v>6000</v>
      </c>
      <c r="O958" s="27">
        <f t="shared" si="539"/>
        <v>100</v>
      </c>
      <c r="P958" s="34">
        <v>6000</v>
      </c>
      <c r="Q958" s="34">
        <f t="shared" si="547"/>
        <v>0</v>
      </c>
      <c r="R958" s="67">
        <f t="shared" si="545"/>
        <v>0</v>
      </c>
    </row>
    <row r="959" spans="1:18" ht="47.25">
      <c r="A959" s="30" t="s">
        <v>81</v>
      </c>
      <c r="B959" s="31">
        <v>907</v>
      </c>
      <c r="C959" s="32">
        <v>14</v>
      </c>
      <c r="D959" s="32" t="s">
        <v>94</v>
      </c>
      <c r="E959" s="23" t="s">
        <v>94</v>
      </c>
      <c r="F959" s="29" t="s">
        <v>94</v>
      </c>
      <c r="G959" s="24">
        <v>15423100</v>
      </c>
      <c r="H959" s="24">
        <v>282079882.30000001</v>
      </c>
      <c r="I959" s="25">
        <v>267157216.16</v>
      </c>
      <c r="J959" s="26">
        <f t="shared" si="538"/>
        <v>94.7</v>
      </c>
      <c r="K959" s="2">
        <f t="shared" ref="K959:M959" si="574">K960</f>
        <v>15423.1</v>
      </c>
      <c r="L959" s="2">
        <f t="shared" si="574"/>
        <v>282079.90000000002</v>
      </c>
      <c r="M959" s="2">
        <f t="shared" si="574"/>
        <v>282079.90000000002</v>
      </c>
      <c r="N959" s="2">
        <f>N960</f>
        <v>267157.2</v>
      </c>
      <c r="O959" s="27">
        <f t="shared" si="539"/>
        <v>94.7</v>
      </c>
      <c r="P959" s="34">
        <v>267157.2</v>
      </c>
      <c r="Q959" s="34">
        <f t="shared" si="547"/>
        <v>0</v>
      </c>
      <c r="R959" s="67">
        <f t="shared" si="545"/>
        <v>0</v>
      </c>
    </row>
    <row r="960" spans="1:18">
      <c r="A960" s="30" t="s">
        <v>84</v>
      </c>
      <c r="B960" s="31">
        <v>907</v>
      </c>
      <c r="C960" s="32">
        <v>14</v>
      </c>
      <c r="D960" s="32">
        <v>3</v>
      </c>
      <c r="E960" s="23" t="s">
        <v>94</v>
      </c>
      <c r="F960" s="29" t="s">
        <v>94</v>
      </c>
      <c r="G960" s="24">
        <v>15423100</v>
      </c>
      <c r="H960" s="24">
        <v>282079882.30000001</v>
      </c>
      <c r="I960" s="25">
        <v>267157216.16</v>
      </c>
      <c r="J960" s="26">
        <f t="shared" si="538"/>
        <v>94.7</v>
      </c>
      <c r="K960" s="2">
        <f>K961+K964+K966+K963</f>
        <v>15423.1</v>
      </c>
      <c r="L960" s="2">
        <f>L961+L964+L966+L963</f>
        <v>282079.90000000002</v>
      </c>
      <c r="M960" s="2">
        <f t="shared" ref="M960" si="575">M961+M964+M966</f>
        <v>282079.90000000002</v>
      </c>
      <c r="N960" s="2">
        <f>N961+N964+N966</f>
        <v>267157.2</v>
      </c>
      <c r="O960" s="27">
        <f t="shared" si="539"/>
        <v>94.7</v>
      </c>
      <c r="P960" s="34">
        <v>267157.2</v>
      </c>
      <c r="Q960" s="34">
        <f t="shared" si="547"/>
        <v>0</v>
      </c>
      <c r="R960" s="67">
        <f t="shared" si="545"/>
        <v>0</v>
      </c>
    </row>
    <row r="961" spans="1:18" ht="110.25">
      <c r="A961" s="30" t="s">
        <v>768</v>
      </c>
      <c r="B961" s="31">
        <v>907</v>
      </c>
      <c r="C961" s="32">
        <v>14</v>
      </c>
      <c r="D961" s="32">
        <v>3</v>
      </c>
      <c r="E961" s="23" t="s">
        <v>769</v>
      </c>
      <c r="F961" s="29"/>
      <c r="G961" s="24">
        <v>3428100</v>
      </c>
      <c r="H961" s="24">
        <v>3483694.3</v>
      </c>
      <c r="I961" s="25">
        <v>3483694.3</v>
      </c>
      <c r="J961" s="26">
        <f t="shared" si="538"/>
        <v>100</v>
      </c>
      <c r="K961" s="2">
        <f>K962</f>
        <v>3428.1</v>
      </c>
      <c r="L961" s="2">
        <f>L962</f>
        <v>3483.7</v>
      </c>
      <c r="M961" s="2">
        <f t="shared" ref="M961" si="576">SUM(M962:M963)</f>
        <v>3483.7</v>
      </c>
      <c r="N961" s="2">
        <f>SUM(N962:N963)</f>
        <v>3483.7</v>
      </c>
      <c r="O961" s="27">
        <f t="shared" si="539"/>
        <v>100</v>
      </c>
      <c r="P961" s="34">
        <v>3483.7</v>
      </c>
      <c r="Q961" s="34">
        <f t="shared" si="547"/>
        <v>0</v>
      </c>
      <c r="R961" s="67">
        <f t="shared" si="545"/>
        <v>0</v>
      </c>
    </row>
    <row r="962" spans="1:18" ht="47.25">
      <c r="A962" s="30" t="s">
        <v>268</v>
      </c>
      <c r="B962" s="31">
        <v>907</v>
      </c>
      <c r="C962" s="32">
        <v>14</v>
      </c>
      <c r="D962" s="32">
        <v>3</v>
      </c>
      <c r="E962" s="23" t="s">
        <v>769</v>
      </c>
      <c r="F962" s="29" t="s">
        <v>269</v>
      </c>
      <c r="G962" s="24">
        <v>3428100</v>
      </c>
      <c r="H962" s="24">
        <v>3483694.3</v>
      </c>
      <c r="I962" s="25">
        <v>3483694.3</v>
      </c>
      <c r="J962" s="26">
        <f t="shared" si="538"/>
        <v>100</v>
      </c>
      <c r="K962" s="28">
        <f t="shared" si="536"/>
        <v>3428.1</v>
      </c>
      <c r="L962" s="28">
        <v>3483.7</v>
      </c>
      <c r="M962" s="2">
        <f t="shared" si="553"/>
        <v>3483.7</v>
      </c>
      <c r="N962" s="2">
        <f t="shared" si="553"/>
        <v>3483.7</v>
      </c>
      <c r="O962" s="27">
        <f t="shared" si="539"/>
        <v>100</v>
      </c>
      <c r="P962" s="34">
        <v>3483.7</v>
      </c>
      <c r="Q962" s="34">
        <f t="shared" si="547"/>
        <v>0</v>
      </c>
      <c r="R962" s="67">
        <f t="shared" si="545"/>
        <v>0</v>
      </c>
    </row>
    <row r="963" spans="1:18" ht="47.25">
      <c r="A963" s="30" t="s">
        <v>268</v>
      </c>
      <c r="B963" s="31">
        <v>907</v>
      </c>
      <c r="C963" s="32">
        <v>14</v>
      </c>
      <c r="D963" s="32">
        <v>3</v>
      </c>
      <c r="E963" s="23" t="s">
        <v>735</v>
      </c>
      <c r="F963" s="29" t="s">
        <v>269</v>
      </c>
      <c r="G963" s="24">
        <v>11995000</v>
      </c>
      <c r="H963" s="24">
        <v>0</v>
      </c>
      <c r="I963" s="25">
        <v>0</v>
      </c>
      <c r="J963" s="26"/>
      <c r="K963" s="28">
        <f t="shared" si="536"/>
        <v>11995</v>
      </c>
      <c r="L963" s="28">
        <f t="shared" si="536"/>
        <v>0</v>
      </c>
      <c r="M963" s="2">
        <f t="shared" si="553"/>
        <v>0</v>
      </c>
      <c r="N963" s="2">
        <f t="shared" si="553"/>
        <v>0</v>
      </c>
      <c r="O963" s="27"/>
      <c r="P963" s="34">
        <v>0</v>
      </c>
      <c r="Q963" s="34">
        <f t="shared" si="547"/>
        <v>0</v>
      </c>
      <c r="R963" s="67">
        <f t="shared" si="545"/>
        <v>0</v>
      </c>
    </row>
    <row r="964" spans="1:18" ht="63">
      <c r="A964" s="30" t="s">
        <v>157</v>
      </c>
      <c r="B964" s="31">
        <v>907</v>
      </c>
      <c r="C964" s="32">
        <v>14</v>
      </c>
      <c r="D964" s="32">
        <v>3</v>
      </c>
      <c r="E964" s="23" t="s">
        <v>158</v>
      </c>
      <c r="F964" s="29" t="s">
        <v>94</v>
      </c>
      <c r="G964" s="24">
        <v>0</v>
      </c>
      <c r="H964" s="24">
        <v>11586088</v>
      </c>
      <c r="I964" s="25">
        <v>11160136</v>
      </c>
      <c r="J964" s="26">
        <f t="shared" si="538"/>
        <v>96.3</v>
      </c>
      <c r="K964" s="2">
        <f t="shared" ref="K964:M964" si="577">K965</f>
        <v>0</v>
      </c>
      <c r="L964" s="2">
        <f t="shared" si="577"/>
        <v>11586.1</v>
      </c>
      <c r="M964" s="2">
        <f t="shared" si="577"/>
        <v>11586.1</v>
      </c>
      <c r="N964" s="2">
        <f>N965</f>
        <v>11160.1</v>
      </c>
      <c r="O964" s="27">
        <f t="shared" si="539"/>
        <v>96.3</v>
      </c>
      <c r="P964" s="34">
        <v>11160.1</v>
      </c>
      <c r="Q964" s="34">
        <f t="shared" si="547"/>
        <v>0</v>
      </c>
      <c r="R964" s="67">
        <f t="shared" si="545"/>
        <v>0</v>
      </c>
    </row>
    <row r="965" spans="1:18">
      <c r="A965" s="30" t="s">
        <v>651</v>
      </c>
      <c r="B965" s="31">
        <v>907</v>
      </c>
      <c r="C965" s="32">
        <v>14</v>
      </c>
      <c r="D965" s="32">
        <v>3</v>
      </c>
      <c r="E965" s="23" t="s">
        <v>158</v>
      </c>
      <c r="F965" s="29" t="s">
        <v>652</v>
      </c>
      <c r="G965" s="24">
        <v>0</v>
      </c>
      <c r="H965" s="24">
        <v>11586088</v>
      </c>
      <c r="I965" s="25">
        <v>11160136</v>
      </c>
      <c r="J965" s="26">
        <f t="shared" si="538"/>
        <v>96.3</v>
      </c>
      <c r="K965" s="28">
        <f t="shared" si="536"/>
        <v>0</v>
      </c>
      <c r="L965" s="28">
        <v>11586.1</v>
      </c>
      <c r="M965" s="2">
        <f t="shared" si="553"/>
        <v>11586.1</v>
      </c>
      <c r="N965" s="2">
        <f t="shared" si="553"/>
        <v>11160.1</v>
      </c>
      <c r="O965" s="27">
        <f t="shared" si="539"/>
        <v>96.3</v>
      </c>
      <c r="P965" s="34">
        <v>11160.1</v>
      </c>
      <c r="Q965" s="34">
        <f t="shared" si="547"/>
        <v>0</v>
      </c>
      <c r="R965" s="67">
        <f t="shared" si="545"/>
        <v>0</v>
      </c>
    </row>
    <row r="966" spans="1:18" ht="47.25">
      <c r="A966" s="30" t="s">
        <v>159</v>
      </c>
      <c r="B966" s="31">
        <v>907</v>
      </c>
      <c r="C966" s="32">
        <v>14</v>
      </c>
      <c r="D966" s="32">
        <v>3</v>
      </c>
      <c r="E966" s="23" t="s">
        <v>160</v>
      </c>
      <c r="F966" s="29" t="s">
        <v>94</v>
      </c>
      <c r="G966" s="24">
        <v>0</v>
      </c>
      <c r="H966" s="24">
        <v>267010100</v>
      </c>
      <c r="I966" s="25">
        <v>252513385.86000001</v>
      </c>
      <c r="J966" s="26">
        <f t="shared" si="538"/>
        <v>94.6</v>
      </c>
      <c r="K966" s="2">
        <f t="shared" ref="K966:M966" si="578">K967</f>
        <v>0</v>
      </c>
      <c r="L966" s="2">
        <f t="shared" si="578"/>
        <v>267010.09999999998</v>
      </c>
      <c r="M966" s="2">
        <f t="shared" si="578"/>
        <v>267010.09999999998</v>
      </c>
      <c r="N966" s="2">
        <f>N967</f>
        <v>252513.4</v>
      </c>
      <c r="O966" s="27">
        <f t="shared" si="539"/>
        <v>94.6</v>
      </c>
      <c r="P966" s="34">
        <v>252513.4</v>
      </c>
      <c r="Q966" s="34">
        <f t="shared" si="547"/>
        <v>0</v>
      </c>
      <c r="R966" s="67">
        <f t="shared" si="545"/>
        <v>0</v>
      </c>
    </row>
    <row r="967" spans="1:18">
      <c r="A967" s="30" t="s">
        <v>651</v>
      </c>
      <c r="B967" s="31">
        <v>907</v>
      </c>
      <c r="C967" s="32">
        <v>14</v>
      </c>
      <c r="D967" s="32">
        <v>3</v>
      </c>
      <c r="E967" s="23" t="s">
        <v>160</v>
      </c>
      <c r="F967" s="29" t="s">
        <v>652</v>
      </c>
      <c r="G967" s="24">
        <v>0</v>
      </c>
      <c r="H967" s="24">
        <v>267010100</v>
      </c>
      <c r="I967" s="25">
        <v>252513385.86000001</v>
      </c>
      <c r="J967" s="26">
        <f t="shared" si="538"/>
        <v>94.6</v>
      </c>
      <c r="K967" s="28">
        <f t="shared" si="536"/>
        <v>0</v>
      </c>
      <c r="L967" s="28">
        <v>267010.09999999998</v>
      </c>
      <c r="M967" s="2">
        <f t="shared" si="553"/>
        <v>267010.09999999998</v>
      </c>
      <c r="N967" s="2">
        <f t="shared" si="553"/>
        <v>252513.4</v>
      </c>
      <c r="O967" s="27">
        <f t="shared" si="539"/>
        <v>94.6</v>
      </c>
      <c r="P967" s="34">
        <v>252513.4</v>
      </c>
      <c r="Q967" s="34">
        <f t="shared" si="547"/>
        <v>0</v>
      </c>
      <c r="R967" s="67">
        <f t="shared" si="545"/>
        <v>0</v>
      </c>
    </row>
    <row r="968" spans="1:18">
      <c r="A968" s="30" t="s">
        <v>9</v>
      </c>
      <c r="B968" s="31">
        <v>908</v>
      </c>
      <c r="C968" s="32" t="s">
        <v>94</v>
      </c>
      <c r="D968" s="32" t="s">
        <v>94</v>
      </c>
      <c r="E968" s="23" t="s">
        <v>94</v>
      </c>
      <c r="F968" s="29" t="s">
        <v>94</v>
      </c>
      <c r="G968" s="24">
        <v>5847000</v>
      </c>
      <c r="H968" s="24">
        <v>5786000</v>
      </c>
      <c r="I968" s="25">
        <v>5728743</v>
      </c>
      <c r="J968" s="26">
        <f t="shared" si="538"/>
        <v>99</v>
      </c>
      <c r="K968" s="2">
        <f t="shared" ref="K968:M968" si="579">K969+K980</f>
        <v>5847</v>
      </c>
      <c r="L968" s="2">
        <f t="shared" si="579"/>
        <v>5786</v>
      </c>
      <c r="M968" s="2">
        <f t="shared" si="579"/>
        <v>5786</v>
      </c>
      <c r="N968" s="2">
        <f>N969+N980</f>
        <v>5728.7</v>
      </c>
      <c r="O968" s="27">
        <f t="shared" si="539"/>
        <v>99</v>
      </c>
      <c r="P968" s="34">
        <v>5728.7</v>
      </c>
      <c r="Q968" s="34">
        <f t="shared" si="547"/>
        <v>0</v>
      </c>
      <c r="R968" s="67">
        <f t="shared" si="545"/>
        <v>0</v>
      </c>
    </row>
    <row r="969" spans="1:18">
      <c r="A969" s="30" t="s">
        <v>602</v>
      </c>
      <c r="B969" s="31">
        <v>908</v>
      </c>
      <c r="C969" s="32">
        <v>5</v>
      </c>
      <c r="D969" s="32" t="s">
        <v>94</v>
      </c>
      <c r="E969" s="23" t="s">
        <v>94</v>
      </c>
      <c r="F969" s="29" t="s">
        <v>94</v>
      </c>
      <c r="G969" s="24">
        <v>5807000</v>
      </c>
      <c r="H969" s="24">
        <v>5710700</v>
      </c>
      <c r="I969" s="25">
        <v>5662943</v>
      </c>
      <c r="J969" s="26">
        <f t="shared" si="538"/>
        <v>99.2</v>
      </c>
      <c r="K969" s="2">
        <f t="shared" ref="K969:M969" si="580">K970</f>
        <v>5807</v>
      </c>
      <c r="L969" s="2">
        <f t="shared" si="580"/>
        <v>5710.7</v>
      </c>
      <c r="M969" s="2">
        <f t="shared" si="580"/>
        <v>5710.7</v>
      </c>
      <c r="N969" s="2">
        <f>N970</f>
        <v>5662.9</v>
      </c>
      <c r="O969" s="27">
        <f t="shared" si="539"/>
        <v>99.2</v>
      </c>
      <c r="P969" s="34">
        <v>5662.9</v>
      </c>
      <c r="Q969" s="34">
        <f t="shared" si="547"/>
        <v>0</v>
      </c>
      <c r="R969" s="67">
        <f t="shared" si="545"/>
        <v>0</v>
      </c>
    </row>
    <row r="970" spans="1:18">
      <c r="A970" s="30" t="s">
        <v>51</v>
      </c>
      <c r="B970" s="31">
        <v>908</v>
      </c>
      <c r="C970" s="32">
        <v>5</v>
      </c>
      <c r="D970" s="32">
        <v>5</v>
      </c>
      <c r="E970" s="23" t="s">
        <v>94</v>
      </c>
      <c r="F970" s="29" t="s">
        <v>94</v>
      </c>
      <c r="G970" s="24">
        <v>5807000</v>
      </c>
      <c r="H970" s="24">
        <v>5710700</v>
      </c>
      <c r="I970" s="25">
        <v>5662943</v>
      </c>
      <c r="J970" s="26">
        <f t="shared" si="538"/>
        <v>99.2</v>
      </c>
      <c r="K970" s="2">
        <f t="shared" ref="K970:M970" si="581">K971+K978</f>
        <v>5807</v>
      </c>
      <c r="L970" s="2">
        <f t="shared" si="581"/>
        <v>5710.7</v>
      </c>
      <c r="M970" s="2">
        <f t="shared" si="581"/>
        <v>5710.7</v>
      </c>
      <c r="N970" s="2">
        <f>N971+N978</f>
        <v>5662.9</v>
      </c>
      <c r="O970" s="27">
        <f t="shared" si="539"/>
        <v>99.2</v>
      </c>
      <c r="P970" s="34">
        <v>5662.9</v>
      </c>
      <c r="Q970" s="34">
        <f t="shared" si="547"/>
        <v>0</v>
      </c>
      <c r="R970" s="67">
        <f t="shared" si="545"/>
        <v>0</v>
      </c>
    </row>
    <row r="971" spans="1:18" ht="63">
      <c r="A971" s="30" t="s">
        <v>770</v>
      </c>
      <c r="B971" s="31">
        <v>908</v>
      </c>
      <c r="C971" s="32">
        <v>5</v>
      </c>
      <c r="D971" s="32">
        <v>5</v>
      </c>
      <c r="E971" s="23" t="s">
        <v>771</v>
      </c>
      <c r="F971" s="29"/>
      <c r="G971" s="24">
        <f>SUM(G972:G977)</f>
        <v>5807000</v>
      </c>
      <c r="H971" s="24">
        <f t="shared" ref="H971:I971" si="582">SUM(H972:H977)</f>
        <v>5680700</v>
      </c>
      <c r="I971" s="24">
        <f t="shared" si="582"/>
        <v>5632943</v>
      </c>
      <c r="J971" s="26">
        <f t="shared" si="538"/>
        <v>99.2</v>
      </c>
      <c r="K971" s="2">
        <f t="shared" ref="K971:M971" si="583">SUM(K972:K977)</f>
        <v>5807</v>
      </c>
      <c r="L971" s="2">
        <f t="shared" ref="L971" si="584">SUM(L972:L977)</f>
        <v>5680.7</v>
      </c>
      <c r="M971" s="2">
        <f t="shared" si="583"/>
        <v>5680.7</v>
      </c>
      <c r="N971" s="2">
        <f>SUM(N972:N977)</f>
        <v>5632.9</v>
      </c>
      <c r="O971" s="27">
        <f t="shared" si="539"/>
        <v>99.2</v>
      </c>
      <c r="P971" s="34">
        <v>5632.9</v>
      </c>
      <c r="Q971" s="34">
        <f t="shared" si="547"/>
        <v>0</v>
      </c>
      <c r="R971" s="67">
        <f t="shared" si="545"/>
        <v>0</v>
      </c>
    </row>
    <row r="972" spans="1:18" ht="31.5">
      <c r="A972" s="30" t="s">
        <v>187</v>
      </c>
      <c r="B972" s="31">
        <v>908</v>
      </c>
      <c r="C972" s="32">
        <v>5</v>
      </c>
      <c r="D972" s="32">
        <v>5</v>
      </c>
      <c r="E972" s="23" t="s">
        <v>771</v>
      </c>
      <c r="F972" s="29" t="s">
        <v>188</v>
      </c>
      <c r="G972" s="24">
        <v>4567800</v>
      </c>
      <c r="H972" s="24">
        <v>4733258.82</v>
      </c>
      <c r="I972" s="25">
        <v>4692556.26</v>
      </c>
      <c r="J972" s="26">
        <f t="shared" si="538"/>
        <v>99.1</v>
      </c>
      <c r="K972" s="28">
        <f t="shared" si="536"/>
        <v>4567.8</v>
      </c>
      <c r="L972" s="28">
        <v>4733.2</v>
      </c>
      <c r="M972" s="2">
        <f>H972/1000-0.1</f>
        <v>4733.2</v>
      </c>
      <c r="N972" s="2">
        <f>I972/1000-0.1</f>
        <v>4692.5</v>
      </c>
      <c r="O972" s="27">
        <f t="shared" si="539"/>
        <v>99.1</v>
      </c>
      <c r="P972" s="34">
        <v>4692.6000000000004</v>
      </c>
      <c r="Q972" s="34">
        <f t="shared" si="547"/>
        <v>-0.1</v>
      </c>
      <c r="R972" s="67">
        <f t="shared" ref="R972:R1035" si="585">G972/1000-K972</f>
        <v>0</v>
      </c>
    </row>
    <row r="973" spans="1:18" ht="31.5">
      <c r="A973" s="30" t="s">
        <v>189</v>
      </c>
      <c r="B973" s="31">
        <v>908</v>
      </c>
      <c r="C973" s="32">
        <v>5</v>
      </c>
      <c r="D973" s="32">
        <v>5</v>
      </c>
      <c r="E973" s="23" t="s">
        <v>771</v>
      </c>
      <c r="F973" s="29" t="s">
        <v>190</v>
      </c>
      <c r="G973" s="24">
        <v>19000</v>
      </c>
      <c r="H973" s="24">
        <v>2800</v>
      </c>
      <c r="I973" s="25">
        <v>2800</v>
      </c>
      <c r="J973" s="26">
        <f t="shared" si="538"/>
        <v>100</v>
      </c>
      <c r="K973" s="28">
        <f t="shared" si="536"/>
        <v>19</v>
      </c>
      <c r="L973" s="28">
        <v>2.8</v>
      </c>
      <c r="M973" s="2">
        <f t="shared" si="553"/>
        <v>2.8</v>
      </c>
      <c r="N973" s="2">
        <f t="shared" si="553"/>
        <v>2.8</v>
      </c>
      <c r="O973" s="27">
        <f t="shared" si="539"/>
        <v>100</v>
      </c>
      <c r="P973" s="34">
        <v>2.8</v>
      </c>
      <c r="Q973" s="34">
        <f t="shared" si="547"/>
        <v>0</v>
      </c>
      <c r="R973" s="67">
        <f t="shared" si="585"/>
        <v>0</v>
      </c>
    </row>
    <row r="974" spans="1:18" ht="31.5">
      <c r="A974" s="30" t="s">
        <v>191</v>
      </c>
      <c r="B974" s="31">
        <v>908</v>
      </c>
      <c r="C974" s="32">
        <v>5</v>
      </c>
      <c r="D974" s="32">
        <v>5</v>
      </c>
      <c r="E974" s="23" t="s">
        <v>771</v>
      </c>
      <c r="F974" s="29" t="s">
        <v>192</v>
      </c>
      <c r="G974" s="24">
        <v>346200</v>
      </c>
      <c r="H974" s="24">
        <v>235574.18</v>
      </c>
      <c r="I974" s="25">
        <v>235570.18</v>
      </c>
      <c r="J974" s="26">
        <f t="shared" si="538"/>
        <v>100</v>
      </c>
      <c r="K974" s="28">
        <f t="shared" si="536"/>
        <v>346.2</v>
      </c>
      <c r="L974" s="28">
        <v>235.6</v>
      </c>
      <c r="M974" s="2">
        <f t="shared" si="553"/>
        <v>235.6</v>
      </c>
      <c r="N974" s="2">
        <f t="shared" si="553"/>
        <v>235.6</v>
      </c>
      <c r="O974" s="27">
        <f t="shared" si="539"/>
        <v>100</v>
      </c>
      <c r="P974" s="34">
        <v>235.6</v>
      </c>
      <c r="Q974" s="34">
        <f t="shared" ref="Q974:Q1037" si="586">N974-P974</f>
        <v>0</v>
      </c>
      <c r="R974" s="67">
        <f t="shared" si="585"/>
        <v>0</v>
      </c>
    </row>
    <row r="975" spans="1:18" ht="31.5">
      <c r="A975" s="30" t="s">
        <v>114</v>
      </c>
      <c r="B975" s="31">
        <v>908</v>
      </c>
      <c r="C975" s="32">
        <v>5</v>
      </c>
      <c r="D975" s="32">
        <v>5</v>
      </c>
      <c r="E975" s="23" t="s">
        <v>771</v>
      </c>
      <c r="F975" s="29" t="s">
        <v>115</v>
      </c>
      <c r="G975" s="24">
        <v>864000</v>
      </c>
      <c r="H975" s="24">
        <v>699067</v>
      </c>
      <c r="I975" s="25">
        <v>697930.86</v>
      </c>
      <c r="J975" s="26">
        <f t="shared" si="538"/>
        <v>99.8</v>
      </c>
      <c r="K975" s="28">
        <f t="shared" ref="K975:L1038" si="587">G975/1000</f>
        <v>864</v>
      </c>
      <c r="L975" s="28">
        <v>699.1</v>
      </c>
      <c r="M975" s="2">
        <f t="shared" si="553"/>
        <v>699.1</v>
      </c>
      <c r="N975" s="2">
        <f t="shared" si="553"/>
        <v>697.9</v>
      </c>
      <c r="O975" s="27">
        <f t="shared" si="539"/>
        <v>99.8</v>
      </c>
      <c r="P975" s="34">
        <v>697.9</v>
      </c>
      <c r="Q975" s="34">
        <f t="shared" si="586"/>
        <v>0</v>
      </c>
      <c r="R975" s="67">
        <f t="shared" si="585"/>
        <v>0</v>
      </c>
    </row>
    <row r="976" spans="1:18">
      <c r="A976" s="30" t="s">
        <v>195</v>
      </c>
      <c r="B976" s="31">
        <v>908</v>
      </c>
      <c r="C976" s="32">
        <v>5</v>
      </c>
      <c r="D976" s="32">
        <v>5</v>
      </c>
      <c r="E976" s="23" t="s">
        <v>771</v>
      </c>
      <c r="F976" s="29" t="s">
        <v>196</v>
      </c>
      <c r="G976" s="24">
        <v>4000</v>
      </c>
      <c r="H976" s="24">
        <v>4000</v>
      </c>
      <c r="I976" s="25">
        <v>2808</v>
      </c>
      <c r="J976" s="26">
        <f t="shared" si="538"/>
        <v>70.2</v>
      </c>
      <c r="K976" s="28">
        <f t="shared" si="587"/>
        <v>4</v>
      </c>
      <c r="L976" s="28">
        <v>4</v>
      </c>
      <c r="M976" s="2">
        <f t="shared" si="553"/>
        <v>4</v>
      </c>
      <c r="N976" s="2">
        <f t="shared" si="553"/>
        <v>2.8</v>
      </c>
      <c r="O976" s="27">
        <f t="shared" si="539"/>
        <v>70</v>
      </c>
      <c r="P976" s="34">
        <v>2.8</v>
      </c>
      <c r="Q976" s="34">
        <f t="shared" si="586"/>
        <v>0</v>
      </c>
      <c r="R976" s="67">
        <f t="shared" si="585"/>
        <v>0</v>
      </c>
    </row>
    <row r="977" spans="1:18">
      <c r="A977" s="30" t="s">
        <v>197</v>
      </c>
      <c r="B977" s="31">
        <v>908</v>
      </c>
      <c r="C977" s="32">
        <v>5</v>
      </c>
      <c r="D977" s="32">
        <v>5</v>
      </c>
      <c r="E977" s="23" t="s">
        <v>771</v>
      </c>
      <c r="F977" s="29" t="s">
        <v>198</v>
      </c>
      <c r="G977" s="24">
        <v>6000</v>
      </c>
      <c r="H977" s="24">
        <v>6000</v>
      </c>
      <c r="I977" s="25">
        <v>1277.7</v>
      </c>
      <c r="J977" s="26">
        <f t="shared" si="538"/>
        <v>21.3</v>
      </c>
      <c r="K977" s="28">
        <f t="shared" si="587"/>
        <v>6</v>
      </c>
      <c r="L977" s="28">
        <v>6</v>
      </c>
      <c r="M977" s="2">
        <f t="shared" si="553"/>
        <v>6</v>
      </c>
      <c r="N977" s="2">
        <f t="shared" si="553"/>
        <v>1.3</v>
      </c>
      <c r="O977" s="27">
        <f t="shared" si="539"/>
        <v>21.7</v>
      </c>
      <c r="P977" s="34">
        <v>1.3</v>
      </c>
      <c r="Q977" s="34">
        <f t="shared" si="586"/>
        <v>0</v>
      </c>
      <c r="R977" s="67">
        <f t="shared" si="585"/>
        <v>0</v>
      </c>
    </row>
    <row r="978" spans="1:18" ht="31.5">
      <c r="A978" s="30" t="s">
        <v>259</v>
      </c>
      <c r="B978" s="31">
        <v>908</v>
      </c>
      <c r="C978" s="32">
        <v>5</v>
      </c>
      <c r="D978" s="32">
        <v>5</v>
      </c>
      <c r="E978" s="23" t="s">
        <v>260</v>
      </c>
      <c r="F978" s="29" t="s">
        <v>94</v>
      </c>
      <c r="G978" s="24">
        <v>0</v>
      </c>
      <c r="H978" s="24">
        <v>30000</v>
      </c>
      <c r="I978" s="25">
        <v>30000</v>
      </c>
      <c r="J978" s="26">
        <f t="shared" ref="J978:J1045" si="588">I978*100/H978</f>
        <v>100</v>
      </c>
      <c r="K978" s="2">
        <f t="shared" ref="K978:M978" si="589">K979</f>
        <v>0</v>
      </c>
      <c r="L978" s="2">
        <f>L979</f>
        <v>30</v>
      </c>
      <c r="M978" s="2">
        <f t="shared" si="589"/>
        <v>30</v>
      </c>
      <c r="N978" s="2">
        <f>N979</f>
        <v>30</v>
      </c>
      <c r="O978" s="27">
        <f t="shared" ref="O978:O1045" si="590">N978*100/M978</f>
        <v>100</v>
      </c>
      <c r="P978" s="34">
        <v>30</v>
      </c>
      <c r="Q978" s="34">
        <f t="shared" si="586"/>
        <v>0</v>
      </c>
      <c r="R978" s="67">
        <f t="shared" si="585"/>
        <v>0</v>
      </c>
    </row>
    <row r="979" spans="1:18" ht="94.5">
      <c r="A979" s="30" t="s">
        <v>245</v>
      </c>
      <c r="B979" s="31">
        <v>908</v>
      </c>
      <c r="C979" s="32">
        <v>5</v>
      </c>
      <c r="D979" s="32">
        <v>5</v>
      </c>
      <c r="E979" s="23" t="s">
        <v>260</v>
      </c>
      <c r="F979" s="29" t="s">
        <v>246</v>
      </c>
      <c r="G979" s="24">
        <v>0</v>
      </c>
      <c r="H979" s="24">
        <v>30000</v>
      </c>
      <c r="I979" s="25">
        <v>30000</v>
      </c>
      <c r="J979" s="26">
        <f t="shared" si="588"/>
        <v>100</v>
      </c>
      <c r="K979" s="28">
        <f t="shared" si="587"/>
        <v>0</v>
      </c>
      <c r="L979" s="28">
        <v>30</v>
      </c>
      <c r="M979" s="2">
        <f t="shared" si="553"/>
        <v>30</v>
      </c>
      <c r="N979" s="2">
        <f t="shared" si="553"/>
        <v>30</v>
      </c>
      <c r="O979" s="27">
        <f t="shared" si="590"/>
        <v>100</v>
      </c>
      <c r="P979" s="34">
        <v>30</v>
      </c>
      <c r="Q979" s="34">
        <f t="shared" si="586"/>
        <v>0</v>
      </c>
      <c r="R979" s="67">
        <f t="shared" si="585"/>
        <v>0</v>
      </c>
    </row>
    <row r="980" spans="1:18">
      <c r="A980" s="30" t="s">
        <v>95</v>
      </c>
      <c r="B980" s="31">
        <v>908</v>
      </c>
      <c r="C980" s="32">
        <v>7</v>
      </c>
      <c r="D980" s="32" t="s">
        <v>94</v>
      </c>
      <c r="E980" s="23" t="s">
        <v>94</v>
      </c>
      <c r="F980" s="29" t="s">
        <v>94</v>
      </c>
      <c r="G980" s="24">
        <v>40000</v>
      </c>
      <c r="H980" s="24">
        <v>75300</v>
      </c>
      <c r="I980" s="25">
        <v>65800</v>
      </c>
      <c r="J980" s="26">
        <f t="shared" si="588"/>
        <v>87.4</v>
      </c>
      <c r="K980" s="2">
        <f t="shared" ref="K980:M981" si="591">K981</f>
        <v>40</v>
      </c>
      <c r="L980" s="2">
        <f t="shared" si="591"/>
        <v>75.3</v>
      </c>
      <c r="M980" s="2">
        <f t="shared" si="591"/>
        <v>75.3</v>
      </c>
      <c r="N980" s="2">
        <f>N981</f>
        <v>65.8</v>
      </c>
      <c r="O980" s="27">
        <f t="shared" si="590"/>
        <v>87.4</v>
      </c>
      <c r="P980" s="34">
        <v>65.8</v>
      </c>
      <c r="Q980" s="34">
        <f t="shared" si="586"/>
        <v>0</v>
      </c>
      <c r="R980" s="67">
        <f t="shared" si="585"/>
        <v>0</v>
      </c>
    </row>
    <row r="981" spans="1:18" ht="31.5">
      <c r="A981" s="30" t="s">
        <v>58</v>
      </c>
      <c r="B981" s="31">
        <v>908</v>
      </c>
      <c r="C981" s="32">
        <v>7</v>
      </c>
      <c r="D981" s="32">
        <v>5</v>
      </c>
      <c r="E981" s="23" t="s">
        <v>94</v>
      </c>
      <c r="F981" s="29" t="s">
        <v>94</v>
      </c>
      <c r="G981" s="24">
        <v>40000</v>
      </c>
      <c r="H981" s="24">
        <v>75300</v>
      </c>
      <c r="I981" s="25">
        <v>65800</v>
      </c>
      <c r="J981" s="26">
        <f t="shared" si="588"/>
        <v>87.4</v>
      </c>
      <c r="K981" s="2">
        <f t="shared" si="591"/>
        <v>40</v>
      </c>
      <c r="L981" s="2">
        <f t="shared" si="591"/>
        <v>75.3</v>
      </c>
      <c r="M981" s="2">
        <f t="shared" si="591"/>
        <v>75.3</v>
      </c>
      <c r="N981" s="2">
        <f>N982</f>
        <v>65.8</v>
      </c>
      <c r="O981" s="27">
        <f t="shared" si="590"/>
        <v>87.4</v>
      </c>
      <c r="P981" s="34">
        <v>65.8</v>
      </c>
      <c r="Q981" s="34">
        <f t="shared" si="586"/>
        <v>0</v>
      </c>
      <c r="R981" s="67">
        <f t="shared" si="585"/>
        <v>0</v>
      </c>
    </row>
    <row r="982" spans="1:18" ht="63">
      <c r="A982" s="30" t="s">
        <v>772</v>
      </c>
      <c r="B982" s="31">
        <v>908</v>
      </c>
      <c r="C982" s="32">
        <v>7</v>
      </c>
      <c r="D982" s="32">
        <v>5</v>
      </c>
      <c r="E982" s="23" t="s">
        <v>773</v>
      </c>
      <c r="F982" s="29"/>
      <c r="G982" s="24">
        <f>SUM(G983:G984)</f>
        <v>40000</v>
      </c>
      <c r="H982" s="24">
        <f t="shared" ref="H982:I982" si="592">SUM(H983:H984)</f>
        <v>75300</v>
      </c>
      <c r="I982" s="24">
        <f t="shared" si="592"/>
        <v>65800</v>
      </c>
      <c r="J982" s="26">
        <f t="shared" si="588"/>
        <v>87.4</v>
      </c>
      <c r="K982" s="2">
        <f t="shared" ref="K982:M982" si="593">SUM(K983:K984)</f>
        <v>40</v>
      </c>
      <c r="L982" s="2">
        <f t="shared" ref="L982" si="594">SUM(L983:L984)</f>
        <v>75.3</v>
      </c>
      <c r="M982" s="2">
        <f t="shared" si="593"/>
        <v>75.3</v>
      </c>
      <c r="N982" s="2">
        <f>SUM(N983:N984)</f>
        <v>65.8</v>
      </c>
      <c r="O982" s="27">
        <f t="shared" si="590"/>
        <v>87.4</v>
      </c>
      <c r="P982" s="34">
        <v>65.8</v>
      </c>
      <c r="Q982" s="34">
        <f t="shared" si="586"/>
        <v>0</v>
      </c>
      <c r="R982" s="67">
        <f t="shared" si="585"/>
        <v>0</v>
      </c>
    </row>
    <row r="983" spans="1:18" ht="31.5">
      <c r="A983" s="30" t="s">
        <v>189</v>
      </c>
      <c r="B983" s="31">
        <v>908</v>
      </c>
      <c r="C983" s="32">
        <v>7</v>
      </c>
      <c r="D983" s="32">
        <v>5</v>
      </c>
      <c r="E983" s="23" t="s">
        <v>773</v>
      </c>
      <c r="F983" s="29" t="s">
        <v>190</v>
      </c>
      <c r="G983" s="24">
        <v>9500</v>
      </c>
      <c r="H983" s="24">
        <v>22800</v>
      </c>
      <c r="I983" s="25">
        <v>13300</v>
      </c>
      <c r="J983" s="26">
        <f t="shared" si="588"/>
        <v>58.3</v>
      </c>
      <c r="K983" s="28">
        <f t="shared" si="587"/>
        <v>9.5</v>
      </c>
      <c r="L983" s="28">
        <v>22.8</v>
      </c>
      <c r="M983" s="2">
        <f t="shared" si="553"/>
        <v>22.8</v>
      </c>
      <c r="N983" s="2">
        <f t="shared" si="553"/>
        <v>13.3</v>
      </c>
      <c r="O983" s="27">
        <f t="shared" si="590"/>
        <v>58.3</v>
      </c>
      <c r="P983" s="34">
        <v>13.3</v>
      </c>
      <c r="Q983" s="34">
        <f t="shared" si="586"/>
        <v>0</v>
      </c>
      <c r="R983" s="67">
        <f t="shared" si="585"/>
        <v>0</v>
      </c>
    </row>
    <row r="984" spans="1:18" ht="31.5">
      <c r="A984" s="30" t="s">
        <v>114</v>
      </c>
      <c r="B984" s="31">
        <v>908</v>
      </c>
      <c r="C984" s="32">
        <v>7</v>
      </c>
      <c r="D984" s="32">
        <v>5</v>
      </c>
      <c r="E984" s="23" t="s">
        <v>773</v>
      </c>
      <c r="F984" s="29" t="s">
        <v>115</v>
      </c>
      <c r="G984" s="24">
        <v>30500</v>
      </c>
      <c r="H984" s="24">
        <v>52500</v>
      </c>
      <c r="I984" s="25">
        <v>52500</v>
      </c>
      <c r="J984" s="26">
        <f t="shared" si="588"/>
        <v>100</v>
      </c>
      <c r="K984" s="28">
        <f t="shared" si="587"/>
        <v>30.5</v>
      </c>
      <c r="L984" s="28">
        <v>52.5</v>
      </c>
      <c r="M984" s="2">
        <f t="shared" si="553"/>
        <v>52.5</v>
      </c>
      <c r="N984" s="2">
        <f t="shared" si="553"/>
        <v>52.5</v>
      </c>
      <c r="O984" s="27">
        <f t="shared" si="590"/>
        <v>100</v>
      </c>
      <c r="P984" s="34">
        <v>52.5</v>
      </c>
      <c r="Q984" s="34">
        <f t="shared" si="586"/>
        <v>0</v>
      </c>
      <c r="R984" s="67">
        <f t="shared" si="585"/>
        <v>0</v>
      </c>
    </row>
    <row r="985" spans="1:18" ht="31.5">
      <c r="A985" s="30" t="s">
        <v>10</v>
      </c>
      <c r="B985" s="31">
        <v>909</v>
      </c>
      <c r="C985" s="32" t="s">
        <v>94</v>
      </c>
      <c r="D985" s="32" t="s">
        <v>94</v>
      </c>
      <c r="E985" s="23" t="s">
        <v>94</v>
      </c>
      <c r="F985" s="29" t="s">
        <v>94</v>
      </c>
      <c r="G985" s="24">
        <v>112280200</v>
      </c>
      <c r="H985" s="24">
        <v>133842879.44</v>
      </c>
      <c r="I985" s="25">
        <v>125419560.58</v>
      </c>
      <c r="J985" s="26">
        <f t="shared" si="588"/>
        <v>93.7</v>
      </c>
      <c r="K985" s="2">
        <f t="shared" ref="K985:M985" si="595">K986+K1022+K1030+K1035</f>
        <v>112280.2</v>
      </c>
      <c r="L985" s="2">
        <f t="shared" si="595"/>
        <v>133583.1</v>
      </c>
      <c r="M985" s="2">
        <f t="shared" si="595"/>
        <v>133842.9</v>
      </c>
      <c r="N985" s="2">
        <f>N986+N1022+N1030+N1035</f>
        <v>125419.5</v>
      </c>
      <c r="O985" s="27">
        <f t="shared" si="590"/>
        <v>93.7</v>
      </c>
      <c r="P985" s="34">
        <v>125419.6</v>
      </c>
      <c r="Q985" s="34">
        <f t="shared" si="586"/>
        <v>-0.1</v>
      </c>
      <c r="R985" s="67">
        <f t="shared" si="585"/>
        <v>0</v>
      </c>
    </row>
    <row r="986" spans="1:18">
      <c r="A986" s="30" t="s">
        <v>263</v>
      </c>
      <c r="B986" s="31">
        <v>909</v>
      </c>
      <c r="C986" s="32">
        <v>1</v>
      </c>
      <c r="D986" s="32" t="s">
        <v>94</v>
      </c>
      <c r="E986" s="23" t="s">
        <v>94</v>
      </c>
      <c r="F986" s="29" t="s">
        <v>94</v>
      </c>
      <c r="G986" s="24">
        <v>80969800</v>
      </c>
      <c r="H986" s="24">
        <v>92461533.439999998</v>
      </c>
      <c r="I986" s="25">
        <v>84063595.859999999</v>
      </c>
      <c r="J986" s="26">
        <f t="shared" si="588"/>
        <v>90.9</v>
      </c>
      <c r="K986" s="2">
        <f t="shared" ref="K986:M986" si="596">K987</f>
        <v>80969.8</v>
      </c>
      <c r="L986" s="2">
        <f t="shared" si="596"/>
        <v>92201.8</v>
      </c>
      <c r="M986" s="2">
        <f t="shared" si="596"/>
        <v>92461.6</v>
      </c>
      <c r="N986" s="2">
        <f>N987</f>
        <v>84063.6</v>
      </c>
      <c r="O986" s="27">
        <f t="shared" si="590"/>
        <v>90.9</v>
      </c>
      <c r="P986" s="34">
        <v>84063.6</v>
      </c>
      <c r="Q986" s="34">
        <f t="shared" si="586"/>
        <v>0</v>
      </c>
      <c r="R986" s="67">
        <f t="shared" si="585"/>
        <v>0</v>
      </c>
    </row>
    <row r="987" spans="1:18">
      <c r="A987" s="30" t="s">
        <v>34</v>
      </c>
      <c r="B987" s="31">
        <v>909</v>
      </c>
      <c r="C987" s="32">
        <v>1</v>
      </c>
      <c r="D987" s="32">
        <v>13</v>
      </c>
      <c r="E987" s="23" t="s">
        <v>94</v>
      </c>
      <c r="F987" s="29" t="s">
        <v>94</v>
      </c>
      <c r="G987" s="24">
        <v>80969800</v>
      </c>
      <c r="H987" s="24">
        <v>92461533.439999998</v>
      </c>
      <c r="I987" s="25">
        <v>84063595.859999999</v>
      </c>
      <c r="J987" s="26">
        <f t="shared" si="588"/>
        <v>90.9</v>
      </c>
      <c r="K987" s="2">
        <f t="shared" ref="K987:M987" si="597">K988+K995+K999+K1001+K1005+K1010+K1012+K1014+K1017+K1020</f>
        <v>80969.8</v>
      </c>
      <c r="L987" s="2">
        <f t="shared" si="597"/>
        <v>92201.8</v>
      </c>
      <c r="M987" s="2">
        <f t="shared" si="597"/>
        <v>92461.6</v>
      </c>
      <c r="N987" s="2">
        <f>N988+N995+N999+N1001+N1005+N1010+N1012+N1014+N1017+N1020</f>
        <v>84063.6</v>
      </c>
      <c r="O987" s="27">
        <f t="shared" si="590"/>
        <v>90.9</v>
      </c>
      <c r="P987" s="34">
        <v>84063.6</v>
      </c>
      <c r="Q987" s="34">
        <f t="shared" si="586"/>
        <v>0</v>
      </c>
      <c r="R987" s="67">
        <f t="shared" si="585"/>
        <v>0</v>
      </c>
    </row>
    <row r="988" spans="1:18" ht="63">
      <c r="A988" s="30" t="s">
        <v>774</v>
      </c>
      <c r="B988" s="31">
        <v>909</v>
      </c>
      <c r="C988" s="32">
        <v>1</v>
      </c>
      <c r="D988" s="32">
        <v>13</v>
      </c>
      <c r="E988" s="23" t="s">
        <v>775</v>
      </c>
      <c r="F988" s="29"/>
      <c r="G988" s="24">
        <f>SUM(G989:G994)</f>
        <v>32436800</v>
      </c>
      <c r="H988" s="24">
        <f t="shared" ref="H988:I988" si="598">SUM(H989:H994)</f>
        <v>33013970</v>
      </c>
      <c r="I988" s="24">
        <f t="shared" si="598"/>
        <v>31542745.780000001</v>
      </c>
      <c r="J988" s="26">
        <f t="shared" si="588"/>
        <v>95.5</v>
      </c>
      <c r="K988" s="2">
        <f t="shared" ref="K988:M988" si="599">SUM(K989:K994)</f>
        <v>32436.799999999999</v>
      </c>
      <c r="L988" s="2">
        <f t="shared" ref="L988" si="600">SUM(L989:L994)</f>
        <v>33068.6</v>
      </c>
      <c r="M988" s="2">
        <f t="shared" si="599"/>
        <v>33014</v>
      </c>
      <c r="N988" s="2">
        <f>SUM(N989:N994)</f>
        <v>31542.7</v>
      </c>
      <c r="O988" s="27">
        <f t="shared" si="590"/>
        <v>95.5</v>
      </c>
      <c r="P988" s="34">
        <v>31542.7</v>
      </c>
      <c r="Q988" s="34">
        <f t="shared" si="586"/>
        <v>0</v>
      </c>
      <c r="R988" s="67">
        <f t="shared" si="585"/>
        <v>0</v>
      </c>
    </row>
    <row r="989" spans="1:18" ht="31.5">
      <c r="A989" s="30" t="s">
        <v>187</v>
      </c>
      <c r="B989" s="31">
        <v>909</v>
      </c>
      <c r="C989" s="32">
        <v>1</v>
      </c>
      <c r="D989" s="32">
        <v>13</v>
      </c>
      <c r="E989" s="23" t="s">
        <v>775</v>
      </c>
      <c r="F989" s="29" t="s">
        <v>188</v>
      </c>
      <c r="G989" s="24">
        <v>27233700</v>
      </c>
      <c r="H989" s="24">
        <v>28564868</v>
      </c>
      <c r="I989" s="25">
        <v>28170266.25</v>
      </c>
      <c r="J989" s="26">
        <f t="shared" si="588"/>
        <v>98.6</v>
      </c>
      <c r="K989" s="28">
        <f t="shared" si="587"/>
        <v>27233.7</v>
      </c>
      <c r="L989" s="28">
        <v>28619.5</v>
      </c>
      <c r="M989" s="2">
        <f t="shared" si="553"/>
        <v>28564.9</v>
      </c>
      <c r="N989" s="2">
        <f t="shared" si="553"/>
        <v>28170.3</v>
      </c>
      <c r="O989" s="27">
        <f t="shared" si="590"/>
        <v>98.6</v>
      </c>
      <c r="P989" s="34">
        <v>28170.3</v>
      </c>
      <c r="Q989" s="34">
        <f t="shared" si="586"/>
        <v>0</v>
      </c>
      <c r="R989" s="67">
        <f t="shared" si="585"/>
        <v>0</v>
      </c>
    </row>
    <row r="990" spans="1:18" ht="31.5">
      <c r="A990" s="30" t="s">
        <v>189</v>
      </c>
      <c r="B990" s="31">
        <v>909</v>
      </c>
      <c r="C990" s="32">
        <v>1</v>
      </c>
      <c r="D990" s="32">
        <v>13</v>
      </c>
      <c r="E990" s="23" t="s">
        <v>775</v>
      </c>
      <c r="F990" s="29" t="s">
        <v>190</v>
      </c>
      <c r="G990" s="24">
        <v>900000</v>
      </c>
      <c r="H990" s="24">
        <v>793500</v>
      </c>
      <c r="I990" s="25">
        <v>548037.1</v>
      </c>
      <c r="J990" s="26">
        <f t="shared" si="588"/>
        <v>69.099999999999994</v>
      </c>
      <c r="K990" s="28">
        <f t="shared" si="587"/>
        <v>900</v>
      </c>
      <c r="L990" s="28">
        <v>793.5</v>
      </c>
      <c r="M990" s="2">
        <f t="shared" si="553"/>
        <v>793.5</v>
      </c>
      <c r="N990" s="2">
        <f t="shared" si="553"/>
        <v>548</v>
      </c>
      <c r="O990" s="27">
        <f t="shared" si="590"/>
        <v>69.099999999999994</v>
      </c>
      <c r="P990" s="34">
        <v>548</v>
      </c>
      <c r="Q990" s="34">
        <f t="shared" si="586"/>
        <v>0</v>
      </c>
      <c r="R990" s="67">
        <f t="shared" si="585"/>
        <v>0</v>
      </c>
    </row>
    <row r="991" spans="1:18" ht="31.5">
      <c r="A991" s="30" t="s">
        <v>191</v>
      </c>
      <c r="B991" s="31">
        <v>909</v>
      </c>
      <c r="C991" s="32">
        <v>1</v>
      </c>
      <c r="D991" s="32">
        <v>13</v>
      </c>
      <c r="E991" s="23" t="s">
        <v>775</v>
      </c>
      <c r="F991" s="29" t="s">
        <v>192</v>
      </c>
      <c r="G991" s="24">
        <v>1245600</v>
      </c>
      <c r="H991" s="24">
        <v>1229600</v>
      </c>
      <c r="I991" s="25">
        <v>941891.94</v>
      </c>
      <c r="J991" s="26">
        <f t="shared" si="588"/>
        <v>76.599999999999994</v>
      </c>
      <c r="K991" s="28">
        <f t="shared" si="587"/>
        <v>1245.5999999999999</v>
      </c>
      <c r="L991" s="28">
        <v>1229.5999999999999</v>
      </c>
      <c r="M991" s="2">
        <f t="shared" si="553"/>
        <v>1229.5999999999999</v>
      </c>
      <c r="N991" s="2">
        <f t="shared" si="553"/>
        <v>941.9</v>
      </c>
      <c r="O991" s="27">
        <f t="shared" si="590"/>
        <v>76.599999999999994</v>
      </c>
      <c r="P991" s="34">
        <v>941.9</v>
      </c>
      <c r="Q991" s="34">
        <f t="shared" si="586"/>
        <v>0</v>
      </c>
      <c r="R991" s="67">
        <f t="shared" si="585"/>
        <v>0</v>
      </c>
    </row>
    <row r="992" spans="1:18" ht="31.5">
      <c r="A992" s="30" t="s">
        <v>114</v>
      </c>
      <c r="B992" s="31">
        <v>909</v>
      </c>
      <c r="C992" s="32">
        <v>1</v>
      </c>
      <c r="D992" s="32">
        <v>13</v>
      </c>
      <c r="E992" s="23" t="s">
        <v>775</v>
      </c>
      <c r="F992" s="29" t="s">
        <v>115</v>
      </c>
      <c r="G992" s="24">
        <v>2824400</v>
      </c>
      <c r="H992" s="24">
        <v>2192902</v>
      </c>
      <c r="I992" s="25">
        <v>1748237.71</v>
      </c>
      <c r="J992" s="26">
        <f t="shared" si="588"/>
        <v>79.7</v>
      </c>
      <c r="K992" s="28">
        <f t="shared" si="587"/>
        <v>2824.4</v>
      </c>
      <c r="L992" s="28">
        <v>2192.9</v>
      </c>
      <c r="M992" s="2">
        <f t="shared" ref="M992:N1056" si="601">H992/1000</f>
        <v>2192.9</v>
      </c>
      <c r="N992" s="2">
        <f t="shared" si="601"/>
        <v>1748.2</v>
      </c>
      <c r="O992" s="27">
        <f t="shared" si="590"/>
        <v>79.7</v>
      </c>
      <c r="P992" s="34">
        <v>1748.2</v>
      </c>
      <c r="Q992" s="34">
        <f t="shared" si="586"/>
        <v>0</v>
      </c>
      <c r="R992" s="67">
        <f t="shared" si="585"/>
        <v>0</v>
      </c>
    </row>
    <row r="993" spans="1:18">
      <c r="A993" s="30" t="s">
        <v>195</v>
      </c>
      <c r="B993" s="31">
        <v>909</v>
      </c>
      <c r="C993" s="32">
        <v>1</v>
      </c>
      <c r="D993" s="32">
        <v>13</v>
      </c>
      <c r="E993" s="23" t="s">
        <v>775</v>
      </c>
      <c r="F993" s="29" t="s">
        <v>196</v>
      </c>
      <c r="G993" s="24">
        <v>221000</v>
      </c>
      <c r="H993" s="24">
        <v>171700</v>
      </c>
      <c r="I993" s="25">
        <v>76365</v>
      </c>
      <c r="J993" s="26">
        <f t="shared" si="588"/>
        <v>44.5</v>
      </c>
      <c r="K993" s="28">
        <f t="shared" si="587"/>
        <v>221</v>
      </c>
      <c r="L993" s="28">
        <v>171.7</v>
      </c>
      <c r="M993" s="2">
        <f t="shared" si="601"/>
        <v>171.7</v>
      </c>
      <c r="N993" s="2">
        <f t="shared" si="601"/>
        <v>76.400000000000006</v>
      </c>
      <c r="O993" s="27">
        <f t="shared" si="590"/>
        <v>44.5</v>
      </c>
      <c r="P993" s="34">
        <v>76.400000000000006</v>
      </c>
      <c r="Q993" s="34">
        <f t="shared" si="586"/>
        <v>0</v>
      </c>
      <c r="R993" s="67">
        <f t="shared" si="585"/>
        <v>0</v>
      </c>
    </row>
    <row r="994" spans="1:18">
      <c r="A994" s="30" t="s">
        <v>197</v>
      </c>
      <c r="B994" s="31">
        <v>909</v>
      </c>
      <c r="C994" s="32">
        <v>1</v>
      </c>
      <c r="D994" s="32">
        <v>13</v>
      </c>
      <c r="E994" s="23" t="s">
        <v>775</v>
      </c>
      <c r="F994" s="29" t="s">
        <v>198</v>
      </c>
      <c r="G994" s="24">
        <v>12100</v>
      </c>
      <c r="H994" s="24">
        <v>61400</v>
      </c>
      <c r="I994" s="25">
        <v>57947.78</v>
      </c>
      <c r="J994" s="26">
        <f t="shared" si="588"/>
        <v>94.4</v>
      </c>
      <c r="K994" s="28">
        <f t="shared" si="587"/>
        <v>12.1</v>
      </c>
      <c r="L994" s="28">
        <v>61.4</v>
      </c>
      <c r="M994" s="2">
        <f t="shared" si="601"/>
        <v>61.4</v>
      </c>
      <c r="N994" s="2">
        <f t="shared" si="601"/>
        <v>57.9</v>
      </c>
      <c r="O994" s="27">
        <f t="shared" si="590"/>
        <v>94.3</v>
      </c>
      <c r="P994" s="34">
        <v>57.9</v>
      </c>
      <c r="Q994" s="34">
        <f t="shared" si="586"/>
        <v>0</v>
      </c>
      <c r="R994" s="67">
        <f t="shared" si="585"/>
        <v>0</v>
      </c>
    </row>
    <row r="995" spans="1:18" ht="78.75">
      <c r="A995" s="30" t="s">
        <v>776</v>
      </c>
      <c r="B995" s="31">
        <v>909</v>
      </c>
      <c r="C995" s="32">
        <v>1</v>
      </c>
      <c r="D995" s="32">
        <v>13</v>
      </c>
      <c r="E995" s="23" t="s">
        <v>777</v>
      </c>
      <c r="F995" s="29" t="s">
        <v>94</v>
      </c>
      <c r="G995" s="24">
        <v>8909500</v>
      </c>
      <c r="H995" s="24">
        <v>2999400</v>
      </c>
      <c r="I995" s="25">
        <v>2729269.81</v>
      </c>
      <c r="J995" s="26">
        <f t="shared" si="588"/>
        <v>91</v>
      </c>
      <c r="K995" s="2">
        <f t="shared" ref="K995:M995" si="602">SUM(K996:K998)</f>
        <v>8909.5</v>
      </c>
      <c r="L995" s="2">
        <f t="shared" ref="L995" si="603">SUM(L996:L998)</f>
        <v>2999.4</v>
      </c>
      <c r="M995" s="2">
        <f t="shared" si="602"/>
        <v>2999.4</v>
      </c>
      <c r="N995" s="2">
        <f>SUM(N996:N998)</f>
        <v>2729.3</v>
      </c>
      <c r="O995" s="27">
        <f t="shared" si="590"/>
        <v>91</v>
      </c>
      <c r="P995" s="34">
        <v>2729.3</v>
      </c>
      <c r="Q995" s="34">
        <f t="shared" si="586"/>
        <v>0</v>
      </c>
      <c r="R995" s="67">
        <f t="shared" si="585"/>
        <v>0</v>
      </c>
    </row>
    <row r="996" spans="1:18" ht="31.5">
      <c r="A996" s="30" t="s">
        <v>189</v>
      </c>
      <c r="B996" s="31">
        <v>909</v>
      </c>
      <c r="C996" s="32">
        <v>1</v>
      </c>
      <c r="D996" s="32">
        <v>13</v>
      </c>
      <c r="E996" s="23" t="s">
        <v>777</v>
      </c>
      <c r="F996" s="29" t="s">
        <v>190</v>
      </c>
      <c r="G996" s="24">
        <v>150000</v>
      </c>
      <c r="H996" s="24">
        <v>150000</v>
      </c>
      <c r="I996" s="25">
        <v>117335</v>
      </c>
      <c r="J996" s="26">
        <f t="shared" si="588"/>
        <v>78.2</v>
      </c>
      <c r="K996" s="28">
        <f t="shared" si="587"/>
        <v>150</v>
      </c>
      <c r="L996" s="28">
        <v>150</v>
      </c>
      <c r="M996" s="2">
        <f t="shared" si="601"/>
        <v>150</v>
      </c>
      <c r="N996" s="2">
        <f t="shared" si="601"/>
        <v>117.3</v>
      </c>
      <c r="O996" s="27">
        <f t="shared" si="590"/>
        <v>78.2</v>
      </c>
      <c r="P996" s="34">
        <v>117.3</v>
      </c>
      <c r="Q996" s="34">
        <f t="shared" si="586"/>
        <v>0</v>
      </c>
      <c r="R996" s="67">
        <f t="shared" si="585"/>
        <v>0</v>
      </c>
    </row>
    <row r="997" spans="1:18">
      <c r="A997" s="30" t="s">
        <v>345</v>
      </c>
      <c r="B997" s="31">
        <v>909</v>
      </c>
      <c r="C997" s="32">
        <v>1</v>
      </c>
      <c r="D997" s="32">
        <v>13</v>
      </c>
      <c r="E997" s="23" t="s">
        <v>777</v>
      </c>
      <c r="F997" s="29" t="s">
        <v>346</v>
      </c>
      <c r="G997" s="24">
        <v>7418000</v>
      </c>
      <c r="H997" s="24">
        <v>2017000</v>
      </c>
      <c r="I997" s="25">
        <v>2017000</v>
      </c>
      <c r="J997" s="26">
        <f t="shared" si="588"/>
        <v>100</v>
      </c>
      <c r="K997" s="28">
        <f t="shared" si="587"/>
        <v>7418</v>
      </c>
      <c r="L997" s="28">
        <v>2017</v>
      </c>
      <c r="M997" s="2">
        <f t="shared" si="601"/>
        <v>2017</v>
      </c>
      <c r="N997" s="2">
        <f t="shared" si="601"/>
        <v>2017</v>
      </c>
      <c r="O997" s="27">
        <f t="shared" si="590"/>
        <v>100</v>
      </c>
      <c r="P997" s="34">
        <v>2017</v>
      </c>
      <c r="Q997" s="34">
        <f t="shared" si="586"/>
        <v>0</v>
      </c>
      <c r="R997" s="67">
        <f t="shared" si="585"/>
        <v>0</v>
      </c>
    </row>
    <row r="998" spans="1:18" ht="31.5">
      <c r="A998" s="30" t="s">
        <v>114</v>
      </c>
      <c r="B998" s="31">
        <v>909</v>
      </c>
      <c r="C998" s="32">
        <v>1</v>
      </c>
      <c r="D998" s="32">
        <v>13</v>
      </c>
      <c r="E998" s="23" t="s">
        <v>777</v>
      </c>
      <c r="F998" s="29" t="s">
        <v>115</v>
      </c>
      <c r="G998" s="24">
        <v>1341500</v>
      </c>
      <c r="H998" s="24">
        <v>832400</v>
      </c>
      <c r="I998" s="25">
        <v>594934.81000000006</v>
      </c>
      <c r="J998" s="26">
        <f t="shared" si="588"/>
        <v>71.5</v>
      </c>
      <c r="K998" s="28">
        <f t="shared" si="587"/>
        <v>1341.5</v>
      </c>
      <c r="L998" s="28">
        <v>832.4</v>
      </c>
      <c r="M998" s="2">
        <f t="shared" si="601"/>
        <v>832.4</v>
      </c>
      <c r="N998" s="2">
        <f>I998/1000+0.1</f>
        <v>595</v>
      </c>
      <c r="O998" s="27">
        <f t="shared" si="590"/>
        <v>71.5</v>
      </c>
      <c r="P998" s="34">
        <v>594.9</v>
      </c>
      <c r="Q998" s="34">
        <f t="shared" si="586"/>
        <v>0.1</v>
      </c>
      <c r="R998" s="67">
        <f t="shared" si="585"/>
        <v>0</v>
      </c>
    </row>
    <row r="999" spans="1:18" ht="78.75">
      <c r="A999" s="30" t="s">
        <v>778</v>
      </c>
      <c r="B999" s="31">
        <v>909</v>
      </c>
      <c r="C999" s="32">
        <v>1</v>
      </c>
      <c r="D999" s="32">
        <v>13</v>
      </c>
      <c r="E999" s="23" t="s">
        <v>779</v>
      </c>
      <c r="F999" s="29" t="s">
        <v>94</v>
      </c>
      <c r="G999" s="24">
        <v>135000</v>
      </c>
      <c r="H999" s="24">
        <v>130000</v>
      </c>
      <c r="I999" s="25">
        <v>111000</v>
      </c>
      <c r="J999" s="26">
        <f t="shared" si="588"/>
        <v>85.4</v>
      </c>
      <c r="K999" s="2">
        <f t="shared" ref="K999:M999" si="604">K1000</f>
        <v>135</v>
      </c>
      <c r="L999" s="2">
        <f t="shared" si="604"/>
        <v>130</v>
      </c>
      <c r="M999" s="2">
        <f t="shared" si="604"/>
        <v>130</v>
      </c>
      <c r="N999" s="2">
        <f>N1000</f>
        <v>111</v>
      </c>
      <c r="O999" s="27">
        <f t="shared" si="590"/>
        <v>85.4</v>
      </c>
      <c r="P999" s="34">
        <v>111</v>
      </c>
      <c r="Q999" s="34">
        <f t="shared" si="586"/>
        <v>0</v>
      </c>
      <c r="R999" s="67">
        <f t="shared" si="585"/>
        <v>0</v>
      </c>
    </row>
    <row r="1000" spans="1:18">
      <c r="A1000" s="30" t="s">
        <v>397</v>
      </c>
      <c r="B1000" s="31">
        <v>909</v>
      </c>
      <c r="C1000" s="32">
        <v>1</v>
      </c>
      <c r="D1000" s="32">
        <v>13</v>
      </c>
      <c r="E1000" s="23" t="s">
        <v>779</v>
      </c>
      <c r="F1000" s="29" t="s">
        <v>398</v>
      </c>
      <c r="G1000" s="24">
        <v>135000</v>
      </c>
      <c r="H1000" s="24">
        <v>130000</v>
      </c>
      <c r="I1000" s="25">
        <v>111000</v>
      </c>
      <c r="J1000" s="26">
        <f t="shared" si="588"/>
        <v>85.4</v>
      </c>
      <c r="K1000" s="28">
        <f t="shared" si="587"/>
        <v>135</v>
      </c>
      <c r="L1000" s="28">
        <v>130</v>
      </c>
      <c r="M1000" s="2">
        <f t="shared" si="601"/>
        <v>130</v>
      </c>
      <c r="N1000" s="2">
        <f t="shared" si="601"/>
        <v>111</v>
      </c>
      <c r="O1000" s="27">
        <f t="shared" si="590"/>
        <v>85.4</v>
      </c>
      <c r="P1000" s="34">
        <v>111</v>
      </c>
      <c r="Q1000" s="34">
        <f t="shared" si="586"/>
        <v>0</v>
      </c>
      <c r="R1000" s="67">
        <f t="shared" si="585"/>
        <v>0</v>
      </c>
    </row>
    <row r="1001" spans="1:18" ht="78.75">
      <c r="A1001" s="30" t="s">
        <v>780</v>
      </c>
      <c r="B1001" s="31">
        <v>909</v>
      </c>
      <c r="C1001" s="32">
        <v>1</v>
      </c>
      <c r="D1001" s="32">
        <v>13</v>
      </c>
      <c r="E1001" s="23" t="s">
        <v>781</v>
      </c>
      <c r="F1001" s="29" t="s">
        <v>94</v>
      </c>
      <c r="G1001" s="24">
        <v>8250000</v>
      </c>
      <c r="H1001" s="24">
        <v>5876800</v>
      </c>
      <c r="I1001" s="25">
        <v>5866300</v>
      </c>
      <c r="J1001" s="26">
        <f t="shared" si="588"/>
        <v>99.8</v>
      </c>
      <c r="K1001" s="2">
        <f t="shared" ref="K1001:M1001" si="605">SUM(K1002:K1004)</f>
        <v>8250</v>
      </c>
      <c r="L1001" s="2">
        <f t="shared" si="605"/>
        <v>5876.8</v>
      </c>
      <c r="M1001" s="2">
        <f t="shared" si="605"/>
        <v>5876.8</v>
      </c>
      <c r="N1001" s="2">
        <f>SUM(N1002:N1004)</f>
        <v>5866.3</v>
      </c>
      <c r="O1001" s="27">
        <f t="shared" si="590"/>
        <v>99.8</v>
      </c>
      <c r="P1001" s="34">
        <v>5866.3</v>
      </c>
      <c r="Q1001" s="34">
        <f t="shared" si="586"/>
        <v>0</v>
      </c>
      <c r="R1001" s="67">
        <f t="shared" si="585"/>
        <v>0</v>
      </c>
    </row>
    <row r="1002" spans="1:18" ht="31.5">
      <c r="A1002" s="30" t="s">
        <v>114</v>
      </c>
      <c r="B1002" s="31">
        <v>909</v>
      </c>
      <c r="C1002" s="32">
        <v>1</v>
      </c>
      <c r="D1002" s="32">
        <v>13</v>
      </c>
      <c r="E1002" s="23" t="s">
        <v>781</v>
      </c>
      <c r="F1002" s="29" t="s">
        <v>115</v>
      </c>
      <c r="G1002" s="24">
        <v>8250000</v>
      </c>
      <c r="H1002" s="24">
        <v>50000</v>
      </c>
      <c r="I1002" s="25">
        <v>50000</v>
      </c>
      <c r="J1002" s="26">
        <f t="shared" si="588"/>
        <v>100</v>
      </c>
      <c r="K1002" s="28">
        <f t="shared" si="587"/>
        <v>8250</v>
      </c>
      <c r="L1002" s="28">
        <v>50</v>
      </c>
      <c r="M1002" s="2">
        <f t="shared" si="601"/>
        <v>50</v>
      </c>
      <c r="N1002" s="2">
        <f t="shared" si="601"/>
        <v>50</v>
      </c>
      <c r="O1002" s="27">
        <f t="shared" si="590"/>
        <v>100</v>
      </c>
      <c r="P1002" s="34">
        <v>50</v>
      </c>
      <c r="Q1002" s="34">
        <f t="shared" si="586"/>
        <v>0</v>
      </c>
      <c r="R1002" s="67">
        <f t="shared" si="585"/>
        <v>0</v>
      </c>
    </row>
    <row r="1003" spans="1:18" ht="47.25">
      <c r="A1003" s="30" t="s">
        <v>110</v>
      </c>
      <c r="B1003" s="31">
        <v>909</v>
      </c>
      <c r="C1003" s="32">
        <v>1</v>
      </c>
      <c r="D1003" s="32">
        <v>13</v>
      </c>
      <c r="E1003" s="23" t="s">
        <v>781</v>
      </c>
      <c r="F1003" s="29" t="s">
        <v>111</v>
      </c>
      <c r="G1003" s="24">
        <v>0</v>
      </c>
      <c r="H1003" s="24">
        <v>4021800</v>
      </c>
      <c r="I1003" s="25">
        <v>4021800</v>
      </c>
      <c r="J1003" s="26">
        <f t="shared" si="588"/>
        <v>100</v>
      </c>
      <c r="K1003" s="28">
        <f t="shared" si="587"/>
        <v>0</v>
      </c>
      <c r="L1003" s="28">
        <v>4021.8</v>
      </c>
      <c r="M1003" s="2">
        <f t="shared" si="601"/>
        <v>4021.8</v>
      </c>
      <c r="N1003" s="2">
        <f t="shared" si="601"/>
        <v>4021.8</v>
      </c>
      <c r="O1003" s="27">
        <f t="shared" si="590"/>
        <v>100</v>
      </c>
      <c r="P1003" s="34">
        <v>4021.8</v>
      </c>
      <c r="Q1003" s="34">
        <f t="shared" si="586"/>
        <v>0</v>
      </c>
      <c r="R1003" s="67">
        <f t="shared" si="585"/>
        <v>0</v>
      </c>
    </row>
    <row r="1004" spans="1:18">
      <c r="A1004" s="30" t="s">
        <v>106</v>
      </c>
      <c r="B1004" s="31">
        <v>909</v>
      </c>
      <c r="C1004" s="32">
        <v>1</v>
      </c>
      <c r="D1004" s="32">
        <v>13</v>
      </c>
      <c r="E1004" s="23" t="s">
        <v>781</v>
      </c>
      <c r="F1004" s="29" t="s">
        <v>107</v>
      </c>
      <c r="G1004" s="24">
        <v>0</v>
      </c>
      <c r="H1004" s="24">
        <v>1805000</v>
      </c>
      <c r="I1004" s="25">
        <v>1794500</v>
      </c>
      <c r="J1004" s="26">
        <f t="shared" si="588"/>
        <v>99.4</v>
      </c>
      <c r="K1004" s="28">
        <f t="shared" si="587"/>
        <v>0</v>
      </c>
      <c r="L1004" s="28">
        <v>1805</v>
      </c>
      <c r="M1004" s="2">
        <f t="shared" si="601"/>
        <v>1805</v>
      </c>
      <c r="N1004" s="2">
        <f t="shared" si="601"/>
        <v>1794.5</v>
      </c>
      <c r="O1004" s="27">
        <f t="shared" si="590"/>
        <v>99.4</v>
      </c>
      <c r="P1004" s="34">
        <v>1794.5</v>
      </c>
      <c r="Q1004" s="34">
        <f t="shared" si="586"/>
        <v>0</v>
      </c>
      <c r="R1004" s="67">
        <f t="shared" si="585"/>
        <v>0</v>
      </c>
    </row>
    <row r="1005" spans="1:18" ht="78.75">
      <c r="A1005" s="30" t="s">
        <v>782</v>
      </c>
      <c r="B1005" s="31">
        <v>909</v>
      </c>
      <c r="C1005" s="32">
        <v>1</v>
      </c>
      <c r="D1005" s="32">
        <v>13</v>
      </c>
      <c r="E1005" s="23" t="s">
        <v>783</v>
      </c>
      <c r="F1005" s="29" t="s">
        <v>94</v>
      </c>
      <c r="G1005" s="24">
        <v>30938500</v>
      </c>
      <c r="H1005" s="24">
        <v>35633304</v>
      </c>
      <c r="I1005" s="25">
        <v>30435220.829999998</v>
      </c>
      <c r="J1005" s="26">
        <f t="shared" si="588"/>
        <v>85.4</v>
      </c>
      <c r="K1005" s="2">
        <f t="shared" ref="K1005:M1005" si="606">SUM(K1006:K1009)</f>
        <v>30938.5</v>
      </c>
      <c r="L1005" s="2">
        <f t="shared" si="606"/>
        <v>35633.300000000003</v>
      </c>
      <c r="M1005" s="2">
        <f t="shared" si="606"/>
        <v>35633.300000000003</v>
      </c>
      <c r="N1005" s="2">
        <f>SUM(N1006:N1009)</f>
        <v>30435.200000000001</v>
      </c>
      <c r="O1005" s="27">
        <f t="shared" si="590"/>
        <v>85.4</v>
      </c>
      <c r="P1005" s="34">
        <v>30435.200000000001</v>
      </c>
      <c r="Q1005" s="34">
        <f t="shared" si="586"/>
        <v>0</v>
      </c>
      <c r="R1005" s="67">
        <f t="shared" si="585"/>
        <v>0</v>
      </c>
    </row>
    <row r="1006" spans="1:18" ht="31.5">
      <c r="A1006" s="30" t="s">
        <v>189</v>
      </c>
      <c r="B1006" s="31">
        <v>909</v>
      </c>
      <c r="C1006" s="32">
        <v>1</v>
      </c>
      <c r="D1006" s="32">
        <v>13</v>
      </c>
      <c r="E1006" s="23" t="s">
        <v>783</v>
      </c>
      <c r="F1006" s="29" t="s">
        <v>190</v>
      </c>
      <c r="G1006" s="24">
        <v>300000</v>
      </c>
      <c r="H1006" s="24">
        <v>73510</v>
      </c>
      <c r="I1006" s="25">
        <v>73510</v>
      </c>
      <c r="J1006" s="26">
        <f t="shared" si="588"/>
        <v>100</v>
      </c>
      <c r="K1006" s="28">
        <f t="shared" si="587"/>
        <v>300</v>
      </c>
      <c r="L1006" s="28">
        <v>73.5</v>
      </c>
      <c r="M1006" s="2">
        <f t="shared" si="601"/>
        <v>73.5</v>
      </c>
      <c r="N1006" s="2">
        <f t="shared" si="601"/>
        <v>73.5</v>
      </c>
      <c r="O1006" s="27">
        <f t="shared" si="590"/>
        <v>100</v>
      </c>
      <c r="P1006" s="34">
        <v>73.5</v>
      </c>
      <c r="Q1006" s="34">
        <f t="shared" si="586"/>
        <v>0</v>
      </c>
      <c r="R1006" s="67">
        <f t="shared" si="585"/>
        <v>0</v>
      </c>
    </row>
    <row r="1007" spans="1:18">
      <c r="A1007" s="30" t="s">
        <v>345</v>
      </c>
      <c r="B1007" s="31">
        <v>909</v>
      </c>
      <c r="C1007" s="32">
        <v>1</v>
      </c>
      <c r="D1007" s="32">
        <v>13</v>
      </c>
      <c r="E1007" s="23" t="s">
        <v>783</v>
      </c>
      <c r="F1007" s="29" t="s">
        <v>346</v>
      </c>
      <c r="G1007" s="24">
        <v>400000</v>
      </c>
      <c r="H1007" s="24">
        <v>0</v>
      </c>
      <c r="I1007" s="25">
        <v>0</v>
      </c>
      <c r="J1007" s="26"/>
      <c r="K1007" s="28">
        <f t="shared" si="587"/>
        <v>400</v>
      </c>
      <c r="L1007" s="28">
        <f t="shared" si="587"/>
        <v>0</v>
      </c>
      <c r="M1007" s="2">
        <f t="shared" si="601"/>
        <v>0</v>
      </c>
      <c r="N1007" s="2">
        <f t="shared" si="601"/>
        <v>0</v>
      </c>
      <c r="O1007" s="27"/>
      <c r="P1007" s="34">
        <v>0</v>
      </c>
      <c r="Q1007" s="34">
        <f t="shared" si="586"/>
        <v>0</v>
      </c>
      <c r="R1007" s="67">
        <f t="shared" si="585"/>
        <v>0</v>
      </c>
    </row>
    <row r="1008" spans="1:18" ht="47.25">
      <c r="A1008" s="30" t="s">
        <v>211</v>
      </c>
      <c r="B1008" s="31">
        <v>909</v>
      </c>
      <c r="C1008" s="32">
        <v>1</v>
      </c>
      <c r="D1008" s="32">
        <v>13</v>
      </c>
      <c r="E1008" s="23" t="s">
        <v>783</v>
      </c>
      <c r="F1008" s="29" t="s">
        <v>212</v>
      </c>
      <c r="G1008" s="24">
        <v>22776700</v>
      </c>
      <c r="H1008" s="24">
        <v>26305241.5</v>
      </c>
      <c r="I1008" s="25">
        <v>26305241.5</v>
      </c>
      <c r="J1008" s="26">
        <f t="shared" si="588"/>
        <v>100</v>
      </c>
      <c r="K1008" s="28">
        <f t="shared" si="587"/>
        <v>22776.7</v>
      </c>
      <c r="L1008" s="28">
        <v>26305.200000000001</v>
      </c>
      <c r="M1008" s="2">
        <f t="shared" si="601"/>
        <v>26305.200000000001</v>
      </c>
      <c r="N1008" s="2">
        <f t="shared" si="601"/>
        <v>26305.200000000001</v>
      </c>
      <c r="O1008" s="27">
        <f t="shared" si="590"/>
        <v>100</v>
      </c>
      <c r="P1008" s="34">
        <v>26305.200000000001</v>
      </c>
      <c r="Q1008" s="34">
        <f t="shared" si="586"/>
        <v>0</v>
      </c>
      <c r="R1008" s="67">
        <f t="shared" si="585"/>
        <v>0</v>
      </c>
    </row>
    <row r="1009" spans="1:18">
      <c r="A1009" s="30" t="s">
        <v>175</v>
      </c>
      <c r="B1009" s="31">
        <v>909</v>
      </c>
      <c r="C1009" s="32">
        <v>1</v>
      </c>
      <c r="D1009" s="32">
        <v>13</v>
      </c>
      <c r="E1009" s="23" t="s">
        <v>783</v>
      </c>
      <c r="F1009" s="29" t="s">
        <v>176</v>
      </c>
      <c r="G1009" s="24">
        <v>7461800</v>
      </c>
      <c r="H1009" s="24">
        <v>9254552.5</v>
      </c>
      <c r="I1009" s="25">
        <v>4056469.33</v>
      </c>
      <c r="J1009" s="26">
        <f t="shared" si="588"/>
        <v>43.8</v>
      </c>
      <c r="K1009" s="28">
        <f t="shared" si="587"/>
        <v>7461.8</v>
      </c>
      <c r="L1009" s="28">
        <v>9254.6</v>
      </c>
      <c r="M1009" s="2">
        <f t="shared" si="601"/>
        <v>9254.6</v>
      </c>
      <c r="N1009" s="2">
        <f t="shared" si="601"/>
        <v>4056.5</v>
      </c>
      <c r="O1009" s="27">
        <f t="shared" si="590"/>
        <v>43.8</v>
      </c>
      <c r="P1009" s="34">
        <v>4056.5</v>
      </c>
      <c r="Q1009" s="34">
        <f t="shared" si="586"/>
        <v>0</v>
      </c>
      <c r="R1009" s="67">
        <f t="shared" si="585"/>
        <v>0</v>
      </c>
    </row>
    <row r="1010" spans="1:18" ht="63">
      <c r="A1010" s="30" t="s">
        <v>784</v>
      </c>
      <c r="B1010" s="31">
        <v>909</v>
      </c>
      <c r="C1010" s="32">
        <v>1</v>
      </c>
      <c r="D1010" s="32">
        <v>13</v>
      </c>
      <c r="E1010" s="23" t="s">
        <v>785</v>
      </c>
      <c r="F1010" s="29" t="s">
        <v>94</v>
      </c>
      <c r="G1010" s="24">
        <v>0</v>
      </c>
      <c r="H1010" s="24">
        <v>3000000</v>
      </c>
      <c r="I1010" s="25">
        <v>3000000</v>
      </c>
      <c r="J1010" s="26">
        <f t="shared" si="588"/>
        <v>100</v>
      </c>
      <c r="K1010" s="2">
        <f t="shared" ref="K1010:M1010" si="607">K1011</f>
        <v>0</v>
      </c>
      <c r="L1010" s="2">
        <f t="shared" si="607"/>
        <v>3000</v>
      </c>
      <c r="M1010" s="2">
        <f t="shared" si="607"/>
        <v>3000</v>
      </c>
      <c r="N1010" s="2">
        <f>N1011</f>
        <v>3000</v>
      </c>
      <c r="O1010" s="27">
        <f t="shared" si="590"/>
        <v>100</v>
      </c>
      <c r="P1010" s="34">
        <v>3000</v>
      </c>
      <c r="Q1010" s="34">
        <f t="shared" si="586"/>
        <v>0</v>
      </c>
      <c r="R1010" s="67">
        <f t="shared" si="585"/>
        <v>0</v>
      </c>
    </row>
    <row r="1011" spans="1:18">
      <c r="A1011" s="30" t="s">
        <v>175</v>
      </c>
      <c r="B1011" s="31">
        <v>909</v>
      </c>
      <c r="C1011" s="32">
        <v>1</v>
      </c>
      <c r="D1011" s="32">
        <v>13</v>
      </c>
      <c r="E1011" s="23" t="s">
        <v>785</v>
      </c>
      <c r="F1011" s="29" t="s">
        <v>176</v>
      </c>
      <c r="G1011" s="24">
        <v>0</v>
      </c>
      <c r="H1011" s="24">
        <v>3000000</v>
      </c>
      <c r="I1011" s="25">
        <v>3000000</v>
      </c>
      <c r="J1011" s="26">
        <f t="shared" si="588"/>
        <v>100</v>
      </c>
      <c r="K1011" s="28">
        <f t="shared" si="587"/>
        <v>0</v>
      </c>
      <c r="L1011" s="28">
        <v>3000</v>
      </c>
      <c r="M1011" s="2">
        <f t="shared" si="601"/>
        <v>3000</v>
      </c>
      <c r="N1011" s="2">
        <f t="shared" si="601"/>
        <v>3000</v>
      </c>
      <c r="O1011" s="27">
        <f t="shared" si="590"/>
        <v>100</v>
      </c>
      <c r="P1011" s="34">
        <v>3000</v>
      </c>
      <c r="Q1011" s="34">
        <f t="shared" si="586"/>
        <v>0</v>
      </c>
      <c r="R1011" s="67">
        <f t="shared" si="585"/>
        <v>0</v>
      </c>
    </row>
    <row r="1012" spans="1:18" ht="78.75">
      <c r="A1012" s="30" t="s">
        <v>786</v>
      </c>
      <c r="B1012" s="31">
        <v>909</v>
      </c>
      <c r="C1012" s="32">
        <v>1</v>
      </c>
      <c r="D1012" s="32">
        <v>13</v>
      </c>
      <c r="E1012" s="23" t="s">
        <v>787</v>
      </c>
      <c r="F1012" s="29" t="s">
        <v>94</v>
      </c>
      <c r="G1012" s="24">
        <v>0</v>
      </c>
      <c r="H1012" s="24">
        <v>6900600</v>
      </c>
      <c r="I1012" s="25">
        <v>6900600</v>
      </c>
      <c r="J1012" s="26">
        <f t="shared" si="588"/>
        <v>100</v>
      </c>
      <c r="K1012" s="2">
        <f t="shared" ref="K1012:M1012" si="608">K1013</f>
        <v>0</v>
      </c>
      <c r="L1012" s="2">
        <f t="shared" si="608"/>
        <v>6900.6</v>
      </c>
      <c r="M1012" s="2">
        <f t="shared" si="608"/>
        <v>6900.6</v>
      </c>
      <c r="N1012" s="2">
        <f>N1013</f>
        <v>6900.6</v>
      </c>
      <c r="O1012" s="27">
        <f t="shared" si="590"/>
        <v>100</v>
      </c>
      <c r="P1012" s="34">
        <v>6900.6</v>
      </c>
      <c r="Q1012" s="34">
        <f t="shared" si="586"/>
        <v>0</v>
      </c>
      <c r="R1012" s="67">
        <f t="shared" si="585"/>
        <v>0</v>
      </c>
    </row>
    <row r="1013" spans="1:18">
      <c r="A1013" s="30" t="s">
        <v>175</v>
      </c>
      <c r="B1013" s="31">
        <v>909</v>
      </c>
      <c r="C1013" s="32">
        <v>1</v>
      </c>
      <c r="D1013" s="32">
        <v>13</v>
      </c>
      <c r="E1013" s="23" t="s">
        <v>787</v>
      </c>
      <c r="F1013" s="29" t="s">
        <v>176</v>
      </c>
      <c r="G1013" s="24">
        <v>0</v>
      </c>
      <c r="H1013" s="24">
        <v>6900600</v>
      </c>
      <c r="I1013" s="25">
        <v>6900600</v>
      </c>
      <c r="J1013" s="26">
        <f t="shared" si="588"/>
        <v>100</v>
      </c>
      <c r="K1013" s="28">
        <f t="shared" si="587"/>
        <v>0</v>
      </c>
      <c r="L1013" s="28">
        <v>6900.6</v>
      </c>
      <c r="M1013" s="2">
        <f t="shared" si="601"/>
        <v>6900.6</v>
      </c>
      <c r="N1013" s="2">
        <f t="shared" si="601"/>
        <v>6900.6</v>
      </c>
      <c r="O1013" s="27">
        <f t="shared" si="590"/>
        <v>100</v>
      </c>
      <c r="P1013" s="34">
        <v>6900.6</v>
      </c>
      <c r="Q1013" s="34">
        <f t="shared" si="586"/>
        <v>0</v>
      </c>
      <c r="R1013" s="67">
        <f t="shared" si="585"/>
        <v>0</v>
      </c>
    </row>
    <row r="1014" spans="1:18" ht="78.75">
      <c r="A1014" s="30" t="s">
        <v>788</v>
      </c>
      <c r="B1014" s="31">
        <v>909</v>
      </c>
      <c r="C1014" s="32">
        <v>1</v>
      </c>
      <c r="D1014" s="32">
        <v>13</v>
      </c>
      <c r="E1014" s="23" t="s">
        <v>789</v>
      </c>
      <c r="F1014" s="29" t="s">
        <v>94</v>
      </c>
      <c r="G1014" s="24">
        <v>300000</v>
      </c>
      <c r="H1014" s="24">
        <v>293080</v>
      </c>
      <c r="I1014" s="25">
        <v>293080</v>
      </c>
      <c r="J1014" s="26">
        <f t="shared" si="588"/>
        <v>100</v>
      </c>
      <c r="K1014" s="2">
        <f t="shared" ref="K1014:M1014" si="609">SUM(K1015:K1016)</f>
        <v>300</v>
      </c>
      <c r="L1014" s="2">
        <f t="shared" si="609"/>
        <v>293.10000000000002</v>
      </c>
      <c r="M1014" s="2">
        <f t="shared" si="609"/>
        <v>293.10000000000002</v>
      </c>
      <c r="N1014" s="2">
        <f>SUM(N1015:N1016)</f>
        <v>293.10000000000002</v>
      </c>
      <c r="O1014" s="27">
        <f t="shared" si="590"/>
        <v>100</v>
      </c>
      <c r="P1014" s="34">
        <v>293.10000000000002</v>
      </c>
      <c r="Q1014" s="34">
        <f t="shared" si="586"/>
        <v>0</v>
      </c>
      <c r="R1014" s="67">
        <f t="shared" si="585"/>
        <v>0</v>
      </c>
    </row>
    <row r="1015" spans="1:18" ht="31.5">
      <c r="A1015" s="30" t="s">
        <v>189</v>
      </c>
      <c r="B1015" s="31">
        <v>909</v>
      </c>
      <c r="C1015" s="32">
        <v>1</v>
      </c>
      <c r="D1015" s="32">
        <v>13</v>
      </c>
      <c r="E1015" s="23" t="s">
        <v>789</v>
      </c>
      <c r="F1015" s="29" t="s">
        <v>190</v>
      </c>
      <c r="G1015" s="24">
        <v>75000</v>
      </c>
      <c r="H1015" s="24">
        <v>78680</v>
      </c>
      <c r="I1015" s="25">
        <v>78680</v>
      </c>
      <c r="J1015" s="26">
        <f t="shared" si="588"/>
        <v>100</v>
      </c>
      <c r="K1015" s="28">
        <f t="shared" si="587"/>
        <v>75</v>
      </c>
      <c r="L1015" s="28">
        <v>78.7</v>
      </c>
      <c r="M1015" s="2">
        <f t="shared" si="601"/>
        <v>78.7</v>
      </c>
      <c r="N1015" s="2">
        <f t="shared" si="601"/>
        <v>78.7</v>
      </c>
      <c r="O1015" s="27">
        <f t="shared" si="590"/>
        <v>100</v>
      </c>
      <c r="P1015" s="34">
        <v>78.7</v>
      </c>
      <c r="Q1015" s="34">
        <f t="shared" si="586"/>
        <v>0</v>
      </c>
      <c r="R1015" s="67">
        <f t="shared" si="585"/>
        <v>0</v>
      </c>
    </row>
    <row r="1016" spans="1:18" ht="31.5">
      <c r="A1016" s="30" t="s">
        <v>114</v>
      </c>
      <c r="B1016" s="31">
        <v>909</v>
      </c>
      <c r="C1016" s="32">
        <v>1</v>
      </c>
      <c r="D1016" s="32">
        <v>13</v>
      </c>
      <c r="E1016" s="23" t="s">
        <v>789</v>
      </c>
      <c r="F1016" s="29" t="s">
        <v>115</v>
      </c>
      <c r="G1016" s="24">
        <v>225000</v>
      </c>
      <c r="H1016" s="24">
        <v>214400</v>
      </c>
      <c r="I1016" s="25">
        <v>214400</v>
      </c>
      <c r="J1016" s="26">
        <f t="shared" si="588"/>
        <v>100</v>
      </c>
      <c r="K1016" s="28">
        <f t="shared" si="587"/>
        <v>225</v>
      </c>
      <c r="L1016" s="28">
        <v>214.4</v>
      </c>
      <c r="M1016" s="2">
        <f t="shared" si="601"/>
        <v>214.4</v>
      </c>
      <c r="N1016" s="2">
        <f t="shared" si="601"/>
        <v>214.4</v>
      </c>
      <c r="O1016" s="27">
        <f t="shared" si="590"/>
        <v>100</v>
      </c>
      <c r="P1016" s="34">
        <v>214.4</v>
      </c>
      <c r="Q1016" s="34">
        <f t="shared" si="586"/>
        <v>0</v>
      </c>
      <c r="R1016" s="67">
        <f t="shared" si="585"/>
        <v>0</v>
      </c>
    </row>
    <row r="1017" spans="1:18" ht="110.25">
      <c r="A1017" s="30" t="s">
        <v>790</v>
      </c>
      <c r="B1017" s="31">
        <v>909</v>
      </c>
      <c r="C1017" s="32">
        <v>1</v>
      </c>
      <c r="D1017" s="32">
        <v>13</v>
      </c>
      <c r="E1017" s="23" t="s">
        <v>791</v>
      </c>
      <c r="F1017" s="29" t="s">
        <v>94</v>
      </c>
      <c r="G1017" s="24">
        <v>0</v>
      </c>
      <c r="H1017" s="24">
        <v>4300000</v>
      </c>
      <c r="I1017" s="25">
        <v>2871000</v>
      </c>
      <c r="J1017" s="26">
        <f t="shared" si="588"/>
        <v>66.8</v>
      </c>
      <c r="K1017" s="2">
        <f t="shared" ref="K1017:M1017" si="610">SUM(K1018:K1019)</f>
        <v>0</v>
      </c>
      <c r="L1017" s="2">
        <f t="shared" si="610"/>
        <v>4300</v>
      </c>
      <c r="M1017" s="2">
        <f t="shared" si="610"/>
        <v>4300</v>
      </c>
      <c r="N1017" s="2">
        <f>SUM(N1018:N1019)</f>
        <v>2871</v>
      </c>
      <c r="O1017" s="27">
        <f t="shared" si="590"/>
        <v>66.8</v>
      </c>
      <c r="P1017" s="34">
        <v>2871</v>
      </c>
      <c r="Q1017" s="34">
        <f t="shared" si="586"/>
        <v>0</v>
      </c>
      <c r="R1017" s="67">
        <f t="shared" si="585"/>
        <v>0</v>
      </c>
    </row>
    <row r="1018" spans="1:18">
      <c r="A1018" s="30" t="s">
        <v>345</v>
      </c>
      <c r="B1018" s="31">
        <v>909</v>
      </c>
      <c r="C1018" s="32">
        <v>1</v>
      </c>
      <c r="D1018" s="32">
        <v>13</v>
      </c>
      <c r="E1018" s="23" t="s">
        <v>791</v>
      </c>
      <c r="F1018" s="29" t="s">
        <v>346</v>
      </c>
      <c r="G1018" s="24">
        <v>0</v>
      </c>
      <c r="H1018" s="24">
        <v>2900000</v>
      </c>
      <c r="I1018" s="25">
        <v>2871000</v>
      </c>
      <c r="J1018" s="26">
        <f t="shared" si="588"/>
        <v>99</v>
      </c>
      <c r="K1018" s="28">
        <f t="shared" si="587"/>
        <v>0</v>
      </c>
      <c r="L1018" s="28">
        <v>2900</v>
      </c>
      <c r="M1018" s="2">
        <f t="shared" si="601"/>
        <v>2900</v>
      </c>
      <c r="N1018" s="2">
        <f t="shared" si="601"/>
        <v>2871</v>
      </c>
      <c r="O1018" s="27">
        <f t="shared" si="590"/>
        <v>99</v>
      </c>
      <c r="P1018" s="34">
        <v>2871</v>
      </c>
      <c r="Q1018" s="34">
        <f t="shared" si="586"/>
        <v>0</v>
      </c>
      <c r="R1018" s="67">
        <f t="shared" si="585"/>
        <v>0</v>
      </c>
    </row>
    <row r="1019" spans="1:18" ht="31.5">
      <c r="A1019" s="30" t="s">
        <v>191</v>
      </c>
      <c r="B1019" s="31">
        <v>909</v>
      </c>
      <c r="C1019" s="32">
        <v>1</v>
      </c>
      <c r="D1019" s="32">
        <v>13</v>
      </c>
      <c r="E1019" s="23" t="s">
        <v>791</v>
      </c>
      <c r="F1019" s="29" t="s">
        <v>192</v>
      </c>
      <c r="G1019" s="24">
        <v>0</v>
      </c>
      <c r="H1019" s="24">
        <v>1400000</v>
      </c>
      <c r="I1019" s="25">
        <v>0</v>
      </c>
      <c r="J1019" s="26">
        <f t="shared" si="588"/>
        <v>0</v>
      </c>
      <c r="K1019" s="28">
        <f t="shared" si="587"/>
        <v>0</v>
      </c>
      <c r="L1019" s="28">
        <v>1400</v>
      </c>
      <c r="M1019" s="2">
        <f t="shared" si="601"/>
        <v>1400</v>
      </c>
      <c r="N1019" s="2">
        <f t="shared" si="601"/>
        <v>0</v>
      </c>
      <c r="O1019" s="27">
        <f t="shared" si="590"/>
        <v>0</v>
      </c>
      <c r="P1019" s="34">
        <v>0</v>
      </c>
      <c r="Q1019" s="34">
        <f t="shared" si="586"/>
        <v>0</v>
      </c>
      <c r="R1019" s="67">
        <f t="shared" si="585"/>
        <v>0</v>
      </c>
    </row>
    <row r="1020" spans="1:18" ht="47.25">
      <c r="A1020" s="30" t="s">
        <v>253</v>
      </c>
      <c r="B1020" s="31">
        <v>909</v>
      </c>
      <c r="C1020" s="32">
        <v>1</v>
      </c>
      <c r="D1020" s="32">
        <v>13</v>
      </c>
      <c r="E1020" s="23" t="s">
        <v>254</v>
      </c>
      <c r="F1020" s="29"/>
      <c r="G1020" s="24">
        <v>0</v>
      </c>
      <c r="H1020" s="24">
        <v>314379.44</v>
      </c>
      <c r="I1020" s="25">
        <v>314379.44</v>
      </c>
      <c r="J1020" s="26">
        <f t="shared" si="588"/>
        <v>100</v>
      </c>
      <c r="K1020" s="2">
        <f t="shared" ref="K1020:M1020" si="611">K1021</f>
        <v>0</v>
      </c>
      <c r="L1020" s="2">
        <f t="shared" si="611"/>
        <v>0</v>
      </c>
      <c r="M1020" s="2">
        <f t="shared" si="611"/>
        <v>314.39999999999998</v>
      </c>
      <c r="N1020" s="2">
        <f>N1021</f>
        <v>314.39999999999998</v>
      </c>
      <c r="O1020" s="27">
        <f t="shared" si="590"/>
        <v>100</v>
      </c>
      <c r="P1020" s="34">
        <v>314.39999999999998</v>
      </c>
      <c r="Q1020" s="34">
        <f t="shared" si="586"/>
        <v>0</v>
      </c>
      <c r="R1020" s="67">
        <f t="shared" si="585"/>
        <v>0</v>
      </c>
    </row>
    <row r="1021" spans="1:18" ht="31.5">
      <c r="A1021" s="30" t="s">
        <v>114</v>
      </c>
      <c r="B1021" s="31">
        <v>909</v>
      </c>
      <c r="C1021" s="32">
        <v>1</v>
      </c>
      <c r="D1021" s="32">
        <v>13</v>
      </c>
      <c r="E1021" s="23" t="s">
        <v>254</v>
      </c>
      <c r="F1021" s="29" t="s">
        <v>115</v>
      </c>
      <c r="G1021" s="24">
        <v>0</v>
      </c>
      <c r="H1021" s="24">
        <v>314379.44</v>
      </c>
      <c r="I1021" s="25">
        <v>314379.44</v>
      </c>
      <c r="J1021" s="26">
        <f t="shared" si="588"/>
        <v>100</v>
      </c>
      <c r="K1021" s="28">
        <f t="shared" si="587"/>
        <v>0</v>
      </c>
      <c r="L1021" s="28">
        <v>0</v>
      </c>
      <c r="M1021" s="2">
        <f t="shared" si="601"/>
        <v>314.39999999999998</v>
      </c>
      <c r="N1021" s="2">
        <f t="shared" si="601"/>
        <v>314.39999999999998</v>
      </c>
      <c r="O1021" s="27">
        <f t="shared" si="590"/>
        <v>100</v>
      </c>
      <c r="P1021" s="34">
        <v>314.39999999999998</v>
      </c>
      <c r="Q1021" s="34">
        <f t="shared" si="586"/>
        <v>0</v>
      </c>
      <c r="R1021" s="67">
        <f t="shared" si="585"/>
        <v>0</v>
      </c>
    </row>
    <row r="1022" spans="1:18">
      <c r="A1022" s="30" t="s">
        <v>472</v>
      </c>
      <c r="B1022" s="31">
        <v>909</v>
      </c>
      <c r="C1022" s="32">
        <v>4</v>
      </c>
      <c r="D1022" s="32" t="s">
        <v>94</v>
      </c>
      <c r="E1022" s="23" t="s">
        <v>94</v>
      </c>
      <c r="F1022" s="29" t="s">
        <v>94</v>
      </c>
      <c r="G1022" s="24">
        <v>26060400</v>
      </c>
      <c r="H1022" s="24">
        <v>36131346</v>
      </c>
      <c r="I1022" s="25">
        <v>36119544.719999999</v>
      </c>
      <c r="J1022" s="26">
        <f t="shared" si="588"/>
        <v>100</v>
      </c>
      <c r="K1022" s="2">
        <f t="shared" ref="K1022:M1022" si="612">K1023</f>
        <v>26060.400000000001</v>
      </c>
      <c r="L1022" s="2">
        <f t="shared" si="612"/>
        <v>36131.300000000003</v>
      </c>
      <c r="M1022" s="2">
        <f t="shared" si="612"/>
        <v>36131.300000000003</v>
      </c>
      <c r="N1022" s="2">
        <f>N1023</f>
        <v>36119.5</v>
      </c>
      <c r="O1022" s="27">
        <f t="shared" si="590"/>
        <v>100</v>
      </c>
      <c r="P1022" s="34">
        <v>36119.5</v>
      </c>
      <c r="Q1022" s="34">
        <f t="shared" si="586"/>
        <v>0</v>
      </c>
      <c r="R1022" s="67">
        <f t="shared" si="585"/>
        <v>0</v>
      </c>
    </row>
    <row r="1023" spans="1:18">
      <c r="A1023" s="30" t="s">
        <v>46</v>
      </c>
      <c r="B1023" s="31">
        <v>909</v>
      </c>
      <c r="C1023" s="32">
        <v>4</v>
      </c>
      <c r="D1023" s="32">
        <v>10</v>
      </c>
      <c r="E1023" s="23" t="s">
        <v>94</v>
      </c>
      <c r="F1023" s="29" t="s">
        <v>94</v>
      </c>
      <c r="G1023" s="24">
        <v>26060400</v>
      </c>
      <c r="H1023" s="24">
        <v>36131346</v>
      </c>
      <c r="I1023" s="25">
        <v>36119544.719999999</v>
      </c>
      <c r="J1023" s="26">
        <f t="shared" si="588"/>
        <v>100</v>
      </c>
      <c r="K1023" s="2">
        <f t="shared" ref="K1023:M1023" si="613">K1024+K1028</f>
        <v>26060.400000000001</v>
      </c>
      <c r="L1023" s="2">
        <f t="shared" si="613"/>
        <v>36131.300000000003</v>
      </c>
      <c r="M1023" s="2">
        <f t="shared" si="613"/>
        <v>36131.300000000003</v>
      </c>
      <c r="N1023" s="2">
        <f>N1024+N1028</f>
        <v>36119.5</v>
      </c>
      <c r="O1023" s="27">
        <f t="shared" si="590"/>
        <v>100</v>
      </c>
      <c r="P1023" s="34">
        <v>36119.5</v>
      </c>
      <c r="Q1023" s="34">
        <f t="shared" si="586"/>
        <v>0</v>
      </c>
      <c r="R1023" s="67">
        <f t="shared" si="585"/>
        <v>0</v>
      </c>
    </row>
    <row r="1024" spans="1:18" ht="63">
      <c r="A1024" s="30" t="s">
        <v>792</v>
      </c>
      <c r="B1024" s="31">
        <v>909</v>
      </c>
      <c r="C1024" s="32">
        <v>4</v>
      </c>
      <c r="D1024" s="32">
        <v>10</v>
      </c>
      <c r="E1024" s="23" t="s">
        <v>793</v>
      </c>
      <c r="F1024" s="29" t="s">
        <v>94</v>
      </c>
      <c r="G1024" s="24">
        <v>26060400</v>
      </c>
      <c r="H1024" s="24">
        <v>34131346</v>
      </c>
      <c r="I1024" s="25">
        <v>34119544.719999999</v>
      </c>
      <c r="J1024" s="26">
        <f t="shared" si="588"/>
        <v>100</v>
      </c>
      <c r="K1024" s="2">
        <f t="shared" ref="K1024:M1024" si="614">SUM(K1025:K1027)</f>
        <v>26060.400000000001</v>
      </c>
      <c r="L1024" s="2">
        <f t="shared" ref="L1024" si="615">SUM(L1025:L1027)</f>
        <v>34131.300000000003</v>
      </c>
      <c r="M1024" s="2">
        <f t="shared" si="614"/>
        <v>34131.300000000003</v>
      </c>
      <c r="N1024" s="2">
        <f>SUM(N1025:N1027)</f>
        <v>34119.5</v>
      </c>
      <c r="O1024" s="27">
        <f t="shared" si="590"/>
        <v>100</v>
      </c>
      <c r="P1024" s="34">
        <v>34119.5</v>
      </c>
      <c r="Q1024" s="34">
        <f t="shared" si="586"/>
        <v>0</v>
      </c>
      <c r="R1024" s="67">
        <f t="shared" si="585"/>
        <v>0</v>
      </c>
    </row>
    <row r="1025" spans="1:18" ht="31.5">
      <c r="A1025" s="30" t="s">
        <v>189</v>
      </c>
      <c r="B1025" s="31">
        <v>909</v>
      </c>
      <c r="C1025" s="32">
        <v>4</v>
      </c>
      <c r="D1025" s="32">
        <v>10</v>
      </c>
      <c r="E1025" s="23" t="s">
        <v>793</v>
      </c>
      <c r="F1025" s="29" t="s">
        <v>190</v>
      </c>
      <c r="G1025" s="24">
        <v>0</v>
      </c>
      <c r="H1025" s="24">
        <v>13225</v>
      </c>
      <c r="I1025" s="25">
        <v>13224.7</v>
      </c>
      <c r="J1025" s="26">
        <f t="shared" si="588"/>
        <v>100</v>
      </c>
      <c r="K1025" s="28">
        <f t="shared" si="587"/>
        <v>0</v>
      </c>
      <c r="L1025" s="28">
        <v>13.2</v>
      </c>
      <c r="M1025" s="2">
        <f t="shared" si="601"/>
        <v>13.2</v>
      </c>
      <c r="N1025" s="2">
        <f t="shared" si="601"/>
        <v>13.2</v>
      </c>
      <c r="O1025" s="27">
        <f t="shared" si="590"/>
        <v>100</v>
      </c>
      <c r="P1025" s="34">
        <v>13.2</v>
      </c>
      <c r="Q1025" s="34">
        <f t="shared" si="586"/>
        <v>0</v>
      </c>
      <c r="R1025" s="67">
        <f t="shared" si="585"/>
        <v>0</v>
      </c>
    </row>
    <row r="1026" spans="1:18" ht="47.25">
      <c r="A1026" s="30" t="s">
        <v>110</v>
      </c>
      <c r="B1026" s="31">
        <v>909</v>
      </c>
      <c r="C1026" s="32">
        <v>4</v>
      </c>
      <c r="D1026" s="32">
        <v>10</v>
      </c>
      <c r="E1026" s="23" t="s">
        <v>793</v>
      </c>
      <c r="F1026" s="29" t="s">
        <v>111</v>
      </c>
      <c r="G1026" s="24">
        <v>25900400</v>
      </c>
      <c r="H1026" s="24">
        <v>31692590</v>
      </c>
      <c r="I1026" s="25">
        <v>31692590</v>
      </c>
      <c r="J1026" s="26">
        <f t="shared" si="588"/>
        <v>100</v>
      </c>
      <c r="K1026" s="28">
        <f t="shared" si="587"/>
        <v>25900.400000000001</v>
      </c>
      <c r="L1026" s="28">
        <v>31692.6</v>
      </c>
      <c r="M1026" s="2">
        <f t="shared" si="601"/>
        <v>31692.6</v>
      </c>
      <c r="N1026" s="2">
        <f t="shared" si="601"/>
        <v>31692.6</v>
      </c>
      <c r="O1026" s="27">
        <f t="shared" si="590"/>
        <v>100</v>
      </c>
      <c r="P1026" s="34">
        <v>31692.6</v>
      </c>
      <c r="Q1026" s="34">
        <f t="shared" si="586"/>
        <v>0</v>
      </c>
      <c r="R1026" s="67">
        <f t="shared" si="585"/>
        <v>0</v>
      </c>
    </row>
    <row r="1027" spans="1:18">
      <c r="A1027" s="30" t="s">
        <v>106</v>
      </c>
      <c r="B1027" s="31">
        <v>909</v>
      </c>
      <c r="C1027" s="32">
        <v>4</v>
      </c>
      <c r="D1027" s="32">
        <v>10</v>
      </c>
      <c r="E1027" s="23" t="s">
        <v>793</v>
      </c>
      <c r="F1027" s="29" t="s">
        <v>107</v>
      </c>
      <c r="G1027" s="24">
        <v>160000</v>
      </c>
      <c r="H1027" s="24">
        <v>2425531</v>
      </c>
      <c r="I1027" s="25">
        <v>2413730.02</v>
      </c>
      <c r="J1027" s="26">
        <f t="shared" si="588"/>
        <v>99.5</v>
      </c>
      <c r="K1027" s="28">
        <f t="shared" si="587"/>
        <v>160</v>
      </c>
      <c r="L1027" s="28">
        <v>2425.5</v>
      </c>
      <c r="M1027" s="2">
        <f t="shared" si="601"/>
        <v>2425.5</v>
      </c>
      <c r="N1027" s="2">
        <f t="shared" si="601"/>
        <v>2413.6999999999998</v>
      </c>
      <c r="O1027" s="27">
        <f t="shared" si="590"/>
        <v>99.5</v>
      </c>
      <c r="P1027" s="34">
        <v>2413.6999999999998</v>
      </c>
      <c r="Q1027" s="34">
        <f t="shared" si="586"/>
        <v>0</v>
      </c>
      <c r="R1027" s="67">
        <f t="shared" si="585"/>
        <v>0</v>
      </c>
    </row>
    <row r="1028" spans="1:18" ht="63">
      <c r="A1028" s="30" t="s">
        <v>784</v>
      </c>
      <c r="B1028" s="31">
        <v>909</v>
      </c>
      <c r="C1028" s="32">
        <v>4</v>
      </c>
      <c r="D1028" s="32">
        <v>10</v>
      </c>
      <c r="E1028" s="23" t="s">
        <v>785</v>
      </c>
      <c r="F1028" s="29" t="s">
        <v>94</v>
      </c>
      <c r="G1028" s="24">
        <v>0</v>
      </c>
      <c r="H1028" s="24">
        <v>2000000</v>
      </c>
      <c r="I1028" s="25">
        <v>2000000</v>
      </c>
      <c r="J1028" s="26">
        <f t="shared" si="588"/>
        <v>100</v>
      </c>
      <c r="K1028" s="2">
        <f t="shared" ref="K1028:M1028" si="616">K1029</f>
        <v>0</v>
      </c>
      <c r="L1028" s="2">
        <f t="shared" si="616"/>
        <v>2000</v>
      </c>
      <c r="M1028" s="2">
        <f t="shared" si="616"/>
        <v>2000</v>
      </c>
      <c r="N1028" s="2">
        <f>N1029</f>
        <v>2000</v>
      </c>
      <c r="O1028" s="27">
        <f t="shared" si="590"/>
        <v>100</v>
      </c>
      <c r="P1028" s="34">
        <v>2000</v>
      </c>
      <c r="Q1028" s="34">
        <f t="shared" si="586"/>
        <v>0</v>
      </c>
      <c r="R1028" s="67">
        <f t="shared" si="585"/>
        <v>0</v>
      </c>
    </row>
    <row r="1029" spans="1:18">
      <c r="A1029" s="30" t="s">
        <v>106</v>
      </c>
      <c r="B1029" s="31">
        <v>909</v>
      </c>
      <c r="C1029" s="32">
        <v>4</v>
      </c>
      <c r="D1029" s="32">
        <v>10</v>
      </c>
      <c r="E1029" s="23" t="s">
        <v>785</v>
      </c>
      <c r="F1029" s="29" t="s">
        <v>107</v>
      </c>
      <c r="G1029" s="24">
        <v>0</v>
      </c>
      <c r="H1029" s="24">
        <v>2000000</v>
      </c>
      <c r="I1029" s="25">
        <v>2000000</v>
      </c>
      <c r="J1029" s="26">
        <f t="shared" si="588"/>
        <v>100</v>
      </c>
      <c r="K1029" s="28">
        <f t="shared" si="587"/>
        <v>0</v>
      </c>
      <c r="L1029" s="28">
        <v>2000</v>
      </c>
      <c r="M1029" s="2">
        <f t="shared" si="601"/>
        <v>2000</v>
      </c>
      <c r="N1029" s="2">
        <f t="shared" si="601"/>
        <v>2000</v>
      </c>
      <c r="O1029" s="27">
        <f t="shared" si="590"/>
        <v>100</v>
      </c>
      <c r="P1029" s="34">
        <v>2000</v>
      </c>
      <c r="Q1029" s="34">
        <f t="shared" si="586"/>
        <v>0</v>
      </c>
      <c r="R1029" s="67">
        <f t="shared" si="585"/>
        <v>0</v>
      </c>
    </row>
    <row r="1030" spans="1:18">
      <c r="A1030" s="30" t="s">
        <v>95</v>
      </c>
      <c r="B1030" s="31">
        <v>909</v>
      </c>
      <c r="C1030" s="32">
        <v>7</v>
      </c>
      <c r="D1030" s="32" t="s">
        <v>94</v>
      </c>
      <c r="E1030" s="23" t="s">
        <v>94</v>
      </c>
      <c r="F1030" s="29" t="s">
        <v>94</v>
      </c>
      <c r="G1030" s="24">
        <v>250000</v>
      </c>
      <c r="H1030" s="24">
        <v>250000</v>
      </c>
      <c r="I1030" s="25">
        <v>236420</v>
      </c>
      <c r="J1030" s="26">
        <f t="shared" si="588"/>
        <v>94.6</v>
      </c>
      <c r="K1030" s="2">
        <f t="shared" ref="K1030:M1031" si="617">K1031</f>
        <v>250</v>
      </c>
      <c r="L1030" s="2">
        <f t="shared" si="617"/>
        <v>250</v>
      </c>
      <c r="M1030" s="2">
        <f t="shared" si="617"/>
        <v>250</v>
      </c>
      <c r="N1030" s="2">
        <f>N1031</f>
        <v>236.4</v>
      </c>
      <c r="O1030" s="27">
        <f t="shared" si="590"/>
        <v>94.6</v>
      </c>
      <c r="P1030" s="34">
        <v>236.4</v>
      </c>
      <c r="Q1030" s="34">
        <f t="shared" si="586"/>
        <v>0</v>
      </c>
      <c r="R1030" s="67">
        <f t="shared" si="585"/>
        <v>0</v>
      </c>
    </row>
    <row r="1031" spans="1:18" ht="31.5">
      <c r="A1031" s="30" t="s">
        <v>58</v>
      </c>
      <c r="B1031" s="31">
        <v>909</v>
      </c>
      <c r="C1031" s="32">
        <v>7</v>
      </c>
      <c r="D1031" s="32">
        <v>5</v>
      </c>
      <c r="E1031" s="23" t="s">
        <v>94</v>
      </c>
      <c r="F1031" s="29" t="s">
        <v>94</v>
      </c>
      <c r="G1031" s="24">
        <v>250000</v>
      </c>
      <c r="H1031" s="24">
        <v>250000</v>
      </c>
      <c r="I1031" s="25">
        <v>236420</v>
      </c>
      <c r="J1031" s="26">
        <f t="shared" si="588"/>
        <v>94.6</v>
      </c>
      <c r="K1031" s="2">
        <f t="shared" si="617"/>
        <v>250</v>
      </c>
      <c r="L1031" s="2">
        <f t="shared" si="617"/>
        <v>250</v>
      </c>
      <c r="M1031" s="2">
        <f t="shared" si="617"/>
        <v>250</v>
      </c>
      <c r="N1031" s="2">
        <f>N1032</f>
        <v>236.4</v>
      </c>
      <c r="O1031" s="27">
        <f t="shared" si="590"/>
        <v>94.6</v>
      </c>
      <c r="P1031" s="34">
        <v>236.4</v>
      </c>
      <c r="Q1031" s="34">
        <f t="shared" si="586"/>
        <v>0</v>
      </c>
      <c r="R1031" s="67">
        <f t="shared" si="585"/>
        <v>0</v>
      </c>
    </row>
    <row r="1032" spans="1:18" ht="63">
      <c r="A1032" s="30" t="s">
        <v>794</v>
      </c>
      <c r="B1032" s="31">
        <v>909</v>
      </c>
      <c r="C1032" s="32">
        <v>7</v>
      </c>
      <c r="D1032" s="32">
        <v>5</v>
      </c>
      <c r="E1032" s="23" t="s">
        <v>795</v>
      </c>
      <c r="F1032" s="29"/>
      <c r="G1032" s="24">
        <v>250000</v>
      </c>
      <c r="H1032" s="24">
        <v>250000</v>
      </c>
      <c r="I1032" s="25">
        <v>236420</v>
      </c>
      <c r="J1032" s="26">
        <f t="shared" si="588"/>
        <v>94.6</v>
      </c>
      <c r="K1032" s="2">
        <f t="shared" ref="K1032:M1032" si="618">SUM(K1033:K1034)</f>
        <v>250</v>
      </c>
      <c r="L1032" s="2">
        <f t="shared" ref="L1032" si="619">SUM(L1033:L1034)</f>
        <v>250</v>
      </c>
      <c r="M1032" s="2">
        <f t="shared" si="618"/>
        <v>250</v>
      </c>
      <c r="N1032" s="2">
        <f>SUM(N1033:N1034)</f>
        <v>236.4</v>
      </c>
      <c r="O1032" s="27">
        <f t="shared" si="590"/>
        <v>94.6</v>
      </c>
      <c r="P1032" s="34">
        <v>236.4</v>
      </c>
      <c r="Q1032" s="34">
        <f t="shared" si="586"/>
        <v>0</v>
      </c>
      <c r="R1032" s="67">
        <f t="shared" si="585"/>
        <v>0</v>
      </c>
    </row>
    <row r="1033" spans="1:18" ht="31.5">
      <c r="A1033" s="30" t="s">
        <v>189</v>
      </c>
      <c r="B1033" s="31">
        <v>909</v>
      </c>
      <c r="C1033" s="32">
        <v>7</v>
      </c>
      <c r="D1033" s="32">
        <v>5</v>
      </c>
      <c r="E1033" s="23" t="s">
        <v>795</v>
      </c>
      <c r="F1033" s="29" t="s">
        <v>190</v>
      </c>
      <c r="G1033" s="24">
        <v>140000</v>
      </c>
      <c r="H1033" s="24">
        <v>247600</v>
      </c>
      <c r="I1033" s="25">
        <v>236120</v>
      </c>
      <c r="J1033" s="26">
        <f t="shared" si="588"/>
        <v>95.4</v>
      </c>
      <c r="K1033" s="28">
        <f t="shared" si="587"/>
        <v>140</v>
      </c>
      <c r="L1033" s="28">
        <v>247.6</v>
      </c>
      <c r="M1033" s="2">
        <f t="shared" si="601"/>
        <v>247.6</v>
      </c>
      <c r="N1033" s="2">
        <f t="shared" si="601"/>
        <v>236.1</v>
      </c>
      <c r="O1033" s="27">
        <f t="shared" si="590"/>
        <v>95.4</v>
      </c>
      <c r="P1033" s="34">
        <v>236.1</v>
      </c>
      <c r="Q1033" s="34">
        <f t="shared" si="586"/>
        <v>0</v>
      </c>
      <c r="R1033" s="67">
        <f t="shared" si="585"/>
        <v>0</v>
      </c>
    </row>
    <row r="1034" spans="1:18" ht="31.5">
      <c r="A1034" s="30" t="s">
        <v>114</v>
      </c>
      <c r="B1034" s="31">
        <v>909</v>
      </c>
      <c r="C1034" s="32">
        <v>7</v>
      </c>
      <c r="D1034" s="32">
        <v>5</v>
      </c>
      <c r="E1034" s="23" t="s">
        <v>795</v>
      </c>
      <c r="F1034" s="29" t="s">
        <v>115</v>
      </c>
      <c r="G1034" s="24">
        <v>110000</v>
      </c>
      <c r="H1034" s="24">
        <v>2400</v>
      </c>
      <c r="I1034" s="25">
        <v>300</v>
      </c>
      <c r="J1034" s="26">
        <f t="shared" si="588"/>
        <v>12.5</v>
      </c>
      <c r="K1034" s="28">
        <f t="shared" si="587"/>
        <v>110</v>
      </c>
      <c r="L1034" s="28">
        <v>2.4</v>
      </c>
      <c r="M1034" s="2">
        <f t="shared" si="601"/>
        <v>2.4</v>
      </c>
      <c r="N1034" s="2">
        <f t="shared" si="601"/>
        <v>0.3</v>
      </c>
      <c r="O1034" s="27">
        <f t="shared" si="590"/>
        <v>12.5</v>
      </c>
      <c r="P1034" s="34">
        <v>0.3</v>
      </c>
      <c r="Q1034" s="34">
        <f t="shared" si="586"/>
        <v>0</v>
      </c>
      <c r="R1034" s="67">
        <f t="shared" si="585"/>
        <v>0</v>
      </c>
    </row>
    <row r="1035" spans="1:18" ht="47.25">
      <c r="A1035" s="30" t="s">
        <v>81</v>
      </c>
      <c r="B1035" s="31">
        <v>909</v>
      </c>
      <c r="C1035" s="32">
        <v>14</v>
      </c>
      <c r="D1035" s="32" t="s">
        <v>94</v>
      </c>
      <c r="E1035" s="23" t="s">
        <v>94</v>
      </c>
      <c r="F1035" s="29" t="s">
        <v>94</v>
      </c>
      <c r="G1035" s="24">
        <v>5000000</v>
      </c>
      <c r="H1035" s="24">
        <v>5000000</v>
      </c>
      <c r="I1035" s="25">
        <v>5000000</v>
      </c>
      <c r="J1035" s="26">
        <f t="shared" si="588"/>
        <v>100</v>
      </c>
      <c r="K1035" s="2">
        <f t="shared" ref="K1035:M1037" si="620">K1036</f>
        <v>5000</v>
      </c>
      <c r="L1035" s="2">
        <f t="shared" si="620"/>
        <v>5000</v>
      </c>
      <c r="M1035" s="2">
        <f t="shared" si="620"/>
        <v>5000</v>
      </c>
      <c r="N1035" s="2">
        <f>N1036</f>
        <v>5000</v>
      </c>
      <c r="O1035" s="27">
        <f t="shared" si="590"/>
        <v>100</v>
      </c>
      <c r="P1035" s="34">
        <v>5000</v>
      </c>
      <c r="Q1035" s="34">
        <f t="shared" si="586"/>
        <v>0</v>
      </c>
      <c r="R1035" s="67">
        <f t="shared" si="585"/>
        <v>0</v>
      </c>
    </row>
    <row r="1036" spans="1:18">
      <c r="A1036" s="30" t="s">
        <v>83</v>
      </c>
      <c r="B1036" s="31">
        <v>909</v>
      </c>
      <c r="C1036" s="32">
        <v>14</v>
      </c>
      <c r="D1036" s="32">
        <v>2</v>
      </c>
      <c r="E1036" s="23" t="s">
        <v>94</v>
      </c>
      <c r="F1036" s="29" t="s">
        <v>94</v>
      </c>
      <c r="G1036" s="24">
        <v>5000000</v>
      </c>
      <c r="H1036" s="24">
        <v>5000000</v>
      </c>
      <c r="I1036" s="25">
        <v>5000000</v>
      </c>
      <c r="J1036" s="26">
        <f t="shared" si="588"/>
        <v>100</v>
      </c>
      <c r="K1036" s="2">
        <f t="shared" si="620"/>
        <v>5000</v>
      </c>
      <c r="L1036" s="2">
        <f t="shared" si="620"/>
        <v>5000</v>
      </c>
      <c r="M1036" s="2">
        <f t="shared" si="620"/>
        <v>5000</v>
      </c>
      <c r="N1036" s="2">
        <f>N1037</f>
        <v>5000</v>
      </c>
      <c r="O1036" s="27">
        <f t="shared" si="590"/>
        <v>100</v>
      </c>
      <c r="P1036" s="34">
        <v>5000</v>
      </c>
      <c r="Q1036" s="34">
        <f t="shared" si="586"/>
        <v>0</v>
      </c>
      <c r="R1036" s="67">
        <f t="shared" ref="R1036:R1099" si="621">G1036/1000-K1036</f>
        <v>0</v>
      </c>
    </row>
    <row r="1037" spans="1:18" ht="78.75">
      <c r="A1037" s="30" t="s">
        <v>796</v>
      </c>
      <c r="B1037" s="31">
        <v>909</v>
      </c>
      <c r="C1037" s="32">
        <v>14</v>
      </c>
      <c r="D1037" s="32">
        <v>2</v>
      </c>
      <c r="E1037" s="23" t="s">
        <v>797</v>
      </c>
      <c r="F1037" s="29" t="s">
        <v>94</v>
      </c>
      <c r="G1037" s="24">
        <v>5000000</v>
      </c>
      <c r="H1037" s="24">
        <v>5000000</v>
      </c>
      <c r="I1037" s="25">
        <v>5000000</v>
      </c>
      <c r="J1037" s="26">
        <f t="shared" si="588"/>
        <v>100</v>
      </c>
      <c r="K1037" s="2">
        <f t="shared" si="620"/>
        <v>5000</v>
      </c>
      <c r="L1037" s="2">
        <f t="shared" si="620"/>
        <v>5000</v>
      </c>
      <c r="M1037" s="2">
        <f t="shared" si="620"/>
        <v>5000</v>
      </c>
      <c r="N1037" s="2">
        <f>N1038</f>
        <v>5000</v>
      </c>
      <c r="O1037" s="27">
        <f t="shared" si="590"/>
        <v>100</v>
      </c>
      <c r="P1037" s="34">
        <v>5000</v>
      </c>
      <c r="Q1037" s="34">
        <f t="shared" si="586"/>
        <v>0</v>
      </c>
      <c r="R1037" s="67">
        <f t="shared" si="621"/>
        <v>0</v>
      </c>
    </row>
    <row r="1038" spans="1:18">
      <c r="A1038" s="30" t="s">
        <v>83</v>
      </c>
      <c r="B1038" s="31">
        <v>909</v>
      </c>
      <c r="C1038" s="32">
        <v>14</v>
      </c>
      <c r="D1038" s="32">
        <v>2</v>
      </c>
      <c r="E1038" s="23" t="s">
        <v>797</v>
      </c>
      <c r="F1038" s="29" t="s">
        <v>650</v>
      </c>
      <c r="G1038" s="24">
        <v>5000000</v>
      </c>
      <c r="H1038" s="24">
        <v>5000000</v>
      </c>
      <c r="I1038" s="25">
        <v>5000000</v>
      </c>
      <c r="J1038" s="26">
        <f t="shared" si="588"/>
        <v>100</v>
      </c>
      <c r="K1038" s="28">
        <f t="shared" si="587"/>
        <v>5000</v>
      </c>
      <c r="L1038" s="28">
        <v>5000</v>
      </c>
      <c r="M1038" s="2">
        <f t="shared" si="601"/>
        <v>5000</v>
      </c>
      <c r="N1038" s="2">
        <f t="shared" si="601"/>
        <v>5000</v>
      </c>
      <c r="O1038" s="27">
        <f t="shared" si="590"/>
        <v>100</v>
      </c>
      <c r="P1038" s="34">
        <v>5000</v>
      </c>
      <c r="Q1038" s="34">
        <f t="shared" ref="Q1038:Q1101" si="622">N1038-P1038</f>
        <v>0</v>
      </c>
      <c r="R1038" s="67">
        <f t="shared" si="621"/>
        <v>0</v>
      </c>
    </row>
    <row r="1039" spans="1:18">
      <c r="A1039" s="33" t="s">
        <v>798</v>
      </c>
      <c r="B1039" s="31">
        <v>910</v>
      </c>
      <c r="C1039" s="32" t="s">
        <v>94</v>
      </c>
      <c r="D1039" s="32" t="s">
        <v>94</v>
      </c>
      <c r="E1039" s="23" t="s">
        <v>94</v>
      </c>
      <c r="F1039" s="29" t="s">
        <v>94</v>
      </c>
      <c r="G1039" s="24">
        <v>1720443600</v>
      </c>
      <c r="H1039" s="24">
        <v>5031197500.2700005</v>
      </c>
      <c r="I1039" s="25">
        <v>3945353821.3899999</v>
      </c>
      <c r="J1039" s="26">
        <f t="shared" si="588"/>
        <v>78.400000000000006</v>
      </c>
      <c r="K1039" s="2">
        <f t="shared" ref="K1039:M1039" si="623">K1040+K1053+K1288</f>
        <v>1720443.6</v>
      </c>
      <c r="L1039" s="2">
        <f t="shared" si="623"/>
        <v>4859027.4000000004</v>
      </c>
      <c r="M1039" s="2">
        <f t="shared" si="623"/>
        <v>5031197.5</v>
      </c>
      <c r="N1039" s="2">
        <f>N1040+N1053+N1288</f>
        <v>3945353.8</v>
      </c>
      <c r="O1039" s="27">
        <f t="shared" si="590"/>
        <v>78.400000000000006</v>
      </c>
      <c r="P1039" s="34">
        <v>3945353.8</v>
      </c>
      <c r="Q1039" s="34">
        <f t="shared" si="622"/>
        <v>0</v>
      </c>
      <c r="R1039" s="67">
        <f t="shared" si="621"/>
        <v>0</v>
      </c>
    </row>
    <row r="1040" spans="1:18">
      <c r="A1040" s="33" t="s">
        <v>95</v>
      </c>
      <c r="B1040" s="31">
        <v>910</v>
      </c>
      <c r="C1040" s="32">
        <v>7</v>
      </c>
      <c r="D1040" s="32" t="s">
        <v>94</v>
      </c>
      <c r="E1040" s="23" t="s">
        <v>94</v>
      </c>
      <c r="F1040" s="29" t="s">
        <v>94</v>
      </c>
      <c r="G1040" s="24">
        <v>61416600</v>
      </c>
      <c r="H1040" s="24">
        <v>90443400</v>
      </c>
      <c r="I1040" s="25">
        <v>90423400</v>
      </c>
      <c r="J1040" s="26">
        <f t="shared" si="588"/>
        <v>100</v>
      </c>
      <c r="K1040" s="2">
        <f t="shared" ref="K1040:M1040" si="624">K1041</f>
        <v>61416.6</v>
      </c>
      <c r="L1040" s="2">
        <f t="shared" si="624"/>
        <v>90443.4</v>
      </c>
      <c r="M1040" s="2">
        <f t="shared" si="624"/>
        <v>90443.4</v>
      </c>
      <c r="N1040" s="2">
        <f>N1041</f>
        <v>90423.4</v>
      </c>
      <c r="O1040" s="27">
        <f t="shared" si="590"/>
        <v>100</v>
      </c>
      <c r="P1040" s="34">
        <v>90423.4</v>
      </c>
      <c r="Q1040" s="34">
        <f t="shared" si="622"/>
        <v>0</v>
      </c>
      <c r="R1040" s="67">
        <f t="shared" si="621"/>
        <v>0</v>
      </c>
    </row>
    <row r="1041" spans="1:18">
      <c r="A1041" s="33" t="s">
        <v>59</v>
      </c>
      <c r="B1041" s="31">
        <v>910</v>
      </c>
      <c r="C1041" s="32">
        <v>7</v>
      </c>
      <c r="D1041" s="32">
        <v>7</v>
      </c>
      <c r="E1041" s="23" t="s">
        <v>94</v>
      </c>
      <c r="F1041" s="29" t="s">
        <v>94</v>
      </c>
      <c r="G1041" s="24">
        <v>61416600</v>
      </c>
      <c r="H1041" s="24">
        <v>90443400</v>
      </c>
      <c r="I1041" s="25">
        <v>90423400</v>
      </c>
      <c r="J1041" s="26">
        <f t="shared" si="588"/>
        <v>100</v>
      </c>
      <c r="K1041" s="2">
        <f t="shared" ref="K1041:M1041" si="625">K1042+K1045+K1048+K1051</f>
        <v>61416.6</v>
      </c>
      <c r="L1041" s="2">
        <f t="shared" si="625"/>
        <v>90443.4</v>
      </c>
      <c r="M1041" s="2">
        <f t="shared" si="625"/>
        <v>90443.4</v>
      </c>
      <c r="N1041" s="2">
        <f>N1042+N1045+N1048+N1051</f>
        <v>90423.4</v>
      </c>
      <c r="O1041" s="27">
        <f t="shared" si="590"/>
        <v>100</v>
      </c>
      <c r="P1041" s="34">
        <v>90423.4</v>
      </c>
      <c r="Q1041" s="34">
        <f t="shared" si="622"/>
        <v>0</v>
      </c>
      <c r="R1041" s="67">
        <f t="shared" si="621"/>
        <v>0</v>
      </c>
    </row>
    <row r="1042" spans="1:18" ht="63">
      <c r="A1042" s="33" t="s">
        <v>799</v>
      </c>
      <c r="B1042" s="31">
        <v>910</v>
      </c>
      <c r="C1042" s="32">
        <v>7</v>
      </c>
      <c r="D1042" s="32">
        <v>7</v>
      </c>
      <c r="E1042" s="23" t="s">
        <v>800</v>
      </c>
      <c r="F1042" s="29" t="s">
        <v>94</v>
      </c>
      <c r="G1042" s="24">
        <v>35856700</v>
      </c>
      <c r="H1042" s="24">
        <v>35856700</v>
      </c>
      <c r="I1042" s="25">
        <v>35856700</v>
      </c>
      <c r="J1042" s="26">
        <f t="shared" si="588"/>
        <v>100</v>
      </c>
      <c r="K1042" s="2">
        <f t="shared" ref="K1042:M1042" si="626">SUM(K1043:K1044)</f>
        <v>35856.699999999997</v>
      </c>
      <c r="L1042" s="2">
        <f t="shared" ref="L1042" si="627">SUM(L1043:L1044)</f>
        <v>35856.699999999997</v>
      </c>
      <c r="M1042" s="2">
        <f t="shared" si="626"/>
        <v>35856.699999999997</v>
      </c>
      <c r="N1042" s="2">
        <f>SUM(N1043:N1044)</f>
        <v>35856.699999999997</v>
      </c>
      <c r="O1042" s="27">
        <f t="shared" si="590"/>
        <v>100</v>
      </c>
      <c r="P1042" s="34">
        <v>35856.699999999997</v>
      </c>
      <c r="Q1042" s="34">
        <f t="shared" si="622"/>
        <v>0</v>
      </c>
      <c r="R1042" s="67">
        <f t="shared" si="621"/>
        <v>0</v>
      </c>
    </row>
    <row r="1043" spans="1:18">
      <c r="A1043" s="33" t="s">
        <v>106</v>
      </c>
      <c r="B1043" s="31">
        <v>910</v>
      </c>
      <c r="C1043" s="32">
        <v>7</v>
      </c>
      <c r="D1043" s="32">
        <v>7</v>
      </c>
      <c r="E1043" s="23" t="s">
        <v>800</v>
      </c>
      <c r="F1043" s="29" t="s">
        <v>107</v>
      </c>
      <c r="G1043" s="24">
        <v>6500000</v>
      </c>
      <c r="H1043" s="24">
        <v>6955800</v>
      </c>
      <c r="I1043" s="25">
        <v>6955800</v>
      </c>
      <c r="J1043" s="26">
        <f t="shared" si="588"/>
        <v>100</v>
      </c>
      <c r="K1043" s="28">
        <f t="shared" ref="K1043:L1107" si="628">G1043/1000</f>
        <v>6500</v>
      </c>
      <c r="L1043" s="28">
        <v>6955.8</v>
      </c>
      <c r="M1043" s="2">
        <f t="shared" si="601"/>
        <v>6955.8</v>
      </c>
      <c r="N1043" s="2">
        <f t="shared" si="601"/>
        <v>6955.8</v>
      </c>
      <c r="O1043" s="27">
        <f t="shared" si="590"/>
        <v>100</v>
      </c>
      <c r="P1043" s="34">
        <v>6955.8</v>
      </c>
      <c r="Q1043" s="34">
        <f t="shared" si="622"/>
        <v>0</v>
      </c>
      <c r="R1043" s="67">
        <f t="shared" si="621"/>
        <v>0</v>
      </c>
    </row>
    <row r="1044" spans="1:18">
      <c r="A1044" s="33" t="s">
        <v>175</v>
      </c>
      <c r="B1044" s="31">
        <v>910</v>
      </c>
      <c r="C1044" s="32">
        <v>7</v>
      </c>
      <c r="D1044" s="32">
        <v>7</v>
      </c>
      <c r="E1044" s="23" t="s">
        <v>800</v>
      </c>
      <c r="F1044" s="29" t="s">
        <v>176</v>
      </c>
      <c r="G1044" s="24">
        <v>29356700</v>
      </c>
      <c r="H1044" s="24">
        <v>28900900</v>
      </c>
      <c r="I1044" s="25">
        <v>28900900</v>
      </c>
      <c r="J1044" s="26">
        <f t="shared" si="588"/>
        <v>100</v>
      </c>
      <c r="K1044" s="28">
        <f t="shared" si="628"/>
        <v>29356.7</v>
      </c>
      <c r="L1044" s="28">
        <v>28900.9</v>
      </c>
      <c r="M1044" s="2">
        <f t="shared" si="601"/>
        <v>28900.9</v>
      </c>
      <c r="N1044" s="2">
        <f t="shared" si="601"/>
        <v>28900.9</v>
      </c>
      <c r="O1044" s="27">
        <f t="shared" si="590"/>
        <v>100</v>
      </c>
      <c r="P1044" s="34">
        <v>28900.9</v>
      </c>
      <c r="Q1044" s="34">
        <f t="shared" si="622"/>
        <v>0</v>
      </c>
      <c r="R1044" s="67">
        <f t="shared" si="621"/>
        <v>0</v>
      </c>
    </row>
    <row r="1045" spans="1:18" ht="94.5">
      <c r="A1045" s="33" t="s">
        <v>801</v>
      </c>
      <c r="B1045" s="31">
        <v>910</v>
      </c>
      <c r="C1045" s="32">
        <v>7</v>
      </c>
      <c r="D1045" s="32">
        <v>7</v>
      </c>
      <c r="E1045" s="23" t="s">
        <v>802</v>
      </c>
      <c r="F1045" s="29" t="s">
        <v>94</v>
      </c>
      <c r="G1045" s="24">
        <v>0</v>
      </c>
      <c r="H1045" s="24">
        <v>9370000</v>
      </c>
      <c r="I1045" s="25">
        <v>9350000</v>
      </c>
      <c r="J1045" s="26">
        <f t="shared" si="588"/>
        <v>99.8</v>
      </c>
      <c r="K1045" s="2">
        <f t="shared" ref="K1045:M1045" si="629">SUM(K1046:K1047)</f>
        <v>0</v>
      </c>
      <c r="L1045" s="2">
        <f t="shared" ref="L1045" si="630">SUM(L1046:L1047)</f>
        <v>9370</v>
      </c>
      <c r="M1045" s="2">
        <f t="shared" si="629"/>
        <v>9370</v>
      </c>
      <c r="N1045" s="2">
        <f>SUM(N1046:N1047)</f>
        <v>9350</v>
      </c>
      <c r="O1045" s="27">
        <f t="shared" si="590"/>
        <v>99.8</v>
      </c>
      <c r="P1045" s="34">
        <v>9350</v>
      </c>
      <c r="Q1045" s="34">
        <f t="shared" si="622"/>
        <v>0</v>
      </c>
      <c r="R1045" s="67">
        <f t="shared" si="621"/>
        <v>0</v>
      </c>
    </row>
    <row r="1046" spans="1:18" ht="31.5">
      <c r="A1046" s="33" t="s">
        <v>163</v>
      </c>
      <c r="B1046" s="31">
        <v>910</v>
      </c>
      <c r="C1046" s="32">
        <v>7</v>
      </c>
      <c r="D1046" s="32">
        <v>7</v>
      </c>
      <c r="E1046" s="23" t="s">
        <v>802</v>
      </c>
      <c r="F1046" s="29" t="s">
        <v>164</v>
      </c>
      <c r="G1046" s="24">
        <v>0</v>
      </c>
      <c r="H1046" s="24">
        <v>9170000</v>
      </c>
      <c r="I1046" s="25">
        <v>9150000</v>
      </c>
      <c r="J1046" s="26">
        <f t="shared" ref="J1046:J1110" si="631">I1046*100/H1046</f>
        <v>99.8</v>
      </c>
      <c r="K1046" s="28">
        <f t="shared" si="628"/>
        <v>0</v>
      </c>
      <c r="L1046" s="28">
        <v>9170</v>
      </c>
      <c r="M1046" s="2">
        <f t="shared" si="601"/>
        <v>9170</v>
      </c>
      <c r="N1046" s="2">
        <f t="shared" si="601"/>
        <v>9150</v>
      </c>
      <c r="O1046" s="27">
        <f t="shared" ref="O1046:O1110" si="632">N1046*100/M1046</f>
        <v>99.8</v>
      </c>
      <c r="P1046" s="34">
        <v>9150</v>
      </c>
      <c r="Q1046" s="34">
        <f t="shared" si="622"/>
        <v>0</v>
      </c>
      <c r="R1046" s="67">
        <f t="shared" si="621"/>
        <v>0</v>
      </c>
    </row>
    <row r="1047" spans="1:18">
      <c r="A1047" s="33" t="s">
        <v>175</v>
      </c>
      <c r="B1047" s="31">
        <v>910</v>
      </c>
      <c r="C1047" s="32">
        <v>7</v>
      </c>
      <c r="D1047" s="32">
        <v>7</v>
      </c>
      <c r="E1047" s="23" t="s">
        <v>802</v>
      </c>
      <c r="F1047" s="29" t="s">
        <v>176</v>
      </c>
      <c r="G1047" s="24">
        <v>0</v>
      </c>
      <c r="H1047" s="24">
        <v>200000</v>
      </c>
      <c r="I1047" s="25">
        <v>200000</v>
      </c>
      <c r="J1047" s="26">
        <f t="shared" si="631"/>
        <v>100</v>
      </c>
      <c r="K1047" s="28">
        <f t="shared" si="628"/>
        <v>0</v>
      </c>
      <c r="L1047" s="28">
        <v>200</v>
      </c>
      <c r="M1047" s="2">
        <f t="shared" si="601"/>
        <v>200</v>
      </c>
      <c r="N1047" s="2">
        <f t="shared" si="601"/>
        <v>200</v>
      </c>
      <c r="O1047" s="27">
        <f t="shared" si="632"/>
        <v>100</v>
      </c>
      <c r="P1047" s="34">
        <v>200</v>
      </c>
      <c r="Q1047" s="34">
        <f t="shared" si="622"/>
        <v>0</v>
      </c>
      <c r="R1047" s="67">
        <f t="shared" si="621"/>
        <v>0</v>
      </c>
    </row>
    <row r="1048" spans="1:18" ht="110.25">
      <c r="A1048" s="33" t="s">
        <v>803</v>
      </c>
      <c r="B1048" s="31">
        <v>910</v>
      </c>
      <c r="C1048" s="32">
        <v>7</v>
      </c>
      <c r="D1048" s="32">
        <v>7</v>
      </c>
      <c r="E1048" s="23" t="s">
        <v>804</v>
      </c>
      <c r="F1048" s="29" t="s">
        <v>94</v>
      </c>
      <c r="G1048" s="24">
        <v>0</v>
      </c>
      <c r="H1048" s="24">
        <v>20590000</v>
      </c>
      <c r="I1048" s="25">
        <v>20590000</v>
      </c>
      <c r="J1048" s="26">
        <f t="shared" si="631"/>
        <v>100</v>
      </c>
      <c r="K1048" s="2">
        <f t="shared" ref="K1048:M1048" si="633">SUM(K1049:K1050)</f>
        <v>0</v>
      </c>
      <c r="L1048" s="2">
        <f t="shared" si="633"/>
        <v>20590</v>
      </c>
      <c r="M1048" s="2">
        <f t="shared" si="633"/>
        <v>20590</v>
      </c>
      <c r="N1048" s="2">
        <f>SUM(N1049:N1050)</f>
        <v>20590</v>
      </c>
      <c r="O1048" s="27">
        <f t="shared" si="632"/>
        <v>100</v>
      </c>
      <c r="P1048" s="34">
        <v>20590</v>
      </c>
      <c r="Q1048" s="34">
        <f t="shared" si="622"/>
        <v>0</v>
      </c>
      <c r="R1048" s="67">
        <f t="shared" si="621"/>
        <v>0</v>
      </c>
    </row>
    <row r="1049" spans="1:18" ht="31.5">
      <c r="A1049" s="33" t="s">
        <v>163</v>
      </c>
      <c r="B1049" s="31">
        <v>910</v>
      </c>
      <c r="C1049" s="32">
        <v>7</v>
      </c>
      <c r="D1049" s="32">
        <v>7</v>
      </c>
      <c r="E1049" s="23" t="s">
        <v>804</v>
      </c>
      <c r="F1049" s="29" t="s">
        <v>164</v>
      </c>
      <c r="G1049" s="24">
        <v>0</v>
      </c>
      <c r="H1049" s="24">
        <v>17284500</v>
      </c>
      <c r="I1049" s="25">
        <v>17284500</v>
      </c>
      <c r="J1049" s="26">
        <f t="shared" si="631"/>
        <v>100</v>
      </c>
      <c r="K1049" s="28">
        <f t="shared" si="628"/>
        <v>0</v>
      </c>
      <c r="L1049" s="28">
        <v>17284.5</v>
      </c>
      <c r="M1049" s="2">
        <f t="shared" si="601"/>
        <v>17284.5</v>
      </c>
      <c r="N1049" s="2">
        <f t="shared" si="601"/>
        <v>17284.5</v>
      </c>
      <c r="O1049" s="27">
        <f t="shared" si="632"/>
        <v>100</v>
      </c>
      <c r="P1049" s="34">
        <v>17284.5</v>
      </c>
      <c r="Q1049" s="34">
        <f t="shared" si="622"/>
        <v>0</v>
      </c>
      <c r="R1049" s="67">
        <f t="shared" si="621"/>
        <v>0</v>
      </c>
    </row>
    <row r="1050" spans="1:18">
      <c r="A1050" s="33" t="s">
        <v>175</v>
      </c>
      <c r="B1050" s="31">
        <v>910</v>
      </c>
      <c r="C1050" s="32">
        <v>7</v>
      </c>
      <c r="D1050" s="32">
        <v>7</v>
      </c>
      <c r="E1050" s="23" t="s">
        <v>804</v>
      </c>
      <c r="F1050" s="29" t="s">
        <v>176</v>
      </c>
      <c r="G1050" s="24">
        <v>0</v>
      </c>
      <c r="H1050" s="24">
        <v>3305500</v>
      </c>
      <c r="I1050" s="25">
        <v>3305500</v>
      </c>
      <c r="J1050" s="26">
        <f t="shared" si="631"/>
        <v>100</v>
      </c>
      <c r="K1050" s="28">
        <f t="shared" si="628"/>
        <v>0</v>
      </c>
      <c r="L1050" s="28">
        <v>3305.5</v>
      </c>
      <c r="M1050" s="2">
        <f t="shared" si="601"/>
        <v>3305.5</v>
      </c>
      <c r="N1050" s="2">
        <f t="shared" si="601"/>
        <v>3305.5</v>
      </c>
      <c r="O1050" s="27">
        <f t="shared" si="632"/>
        <v>100</v>
      </c>
      <c r="P1050" s="34">
        <v>3305.5</v>
      </c>
      <c r="Q1050" s="34">
        <f t="shared" si="622"/>
        <v>0</v>
      </c>
      <c r="R1050" s="67">
        <f t="shared" si="621"/>
        <v>0</v>
      </c>
    </row>
    <row r="1051" spans="1:18" ht="63">
      <c r="A1051" s="33" t="s">
        <v>805</v>
      </c>
      <c r="B1051" s="31">
        <v>910</v>
      </c>
      <c r="C1051" s="32">
        <v>7</v>
      </c>
      <c r="D1051" s="32">
        <v>7</v>
      </c>
      <c r="E1051" s="23" t="s">
        <v>806</v>
      </c>
      <c r="F1051" s="29" t="s">
        <v>94</v>
      </c>
      <c r="G1051" s="24">
        <v>25559900</v>
      </c>
      <c r="H1051" s="24">
        <v>24626700</v>
      </c>
      <c r="I1051" s="25">
        <v>24626700</v>
      </c>
      <c r="J1051" s="26">
        <f t="shared" si="631"/>
        <v>100</v>
      </c>
      <c r="K1051" s="2">
        <f t="shared" ref="K1051:M1051" si="634">K1052</f>
        <v>25559.9</v>
      </c>
      <c r="L1051" s="2">
        <f t="shared" si="634"/>
        <v>24626.7</v>
      </c>
      <c r="M1051" s="2">
        <f t="shared" si="634"/>
        <v>24626.7</v>
      </c>
      <c r="N1051" s="2">
        <f>N1052</f>
        <v>24626.7</v>
      </c>
      <c r="O1051" s="27">
        <f t="shared" si="632"/>
        <v>100</v>
      </c>
      <c r="P1051" s="34">
        <v>24626.7</v>
      </c>
      <c r="Q1051" s="34">
        <f t="shared" si="622"/>
        <v>0</v>
      </c>
      <c r="R1051" s="67">
        <f t="shared" si="621"/>
        <v>0</v>
      </c>
    </row>
    <row r="1052" spans="1:18">
      <c r="A1052" s="33" t="s">
        <v>397</v>
      </c>
      <c r="B1052" s="31">
        <v>910</v>
      </c>
      <c r="C1052" s="32">
        <v>7</v>
      </c>
      <c r="D1052" s="32">
        <v>7</v>
      </c>
      <c r="E1052" s="23" t="s">
        <v>806</v>
      </c>
      <c r="F1052" s="29" t="s">
        <v>398</v>
      </c>
      <c r="G1052" s="24">
        <v>25559900</v>
      </c>
      <c r="H1052" s="24">
        <v>24626700</v>
      </c>
      <c r="I1052" s="25">
        <v>24626700</v>
      </c>
      <c r="J1052" s="26">
        <f t="shared" si="631"/>
        <v>100</v>
      </c>
      <c r="K1052" s="28">
        <f t="shared" si="628"/>
        <v>25559.9</v>
      </c>
      <c r="L1052" s="28">
        <v>24626.7</v>
      </c>
      <c r="M1052" s="2">
        <f t="shared" si="601"/>
        <v>24626.7</v>
      </c>
      <c r="N1052" s="2">
        <f t="shared" si="601"/>
        <v>24626.7</v>
      </c>
      <c r="O1052" s="27">
        <f t="shared" si="632"/>
        <v>100</v>
      </c>
      <c r="P1052" s="34">
        <v>24626.7</v>
      </c>
      <c r="Q1052" s="34">
        <f t="shared" si="622"/>
        <v>0</v>
      </c>
      <c r="R1052" s="67">
        <f t="shared" si="621"/>
        <v>0</v>
      </c>
    </row>
    <row r="1053" spans="1:18">
      <c r="A1053" s="33" t="s">
        <v>463</v>
      </c>
      <c r="B1053" s="31">
        <v>910</v>
      </c>
      <c r="C1053" s="32">
        <v>10</v>
      </c>
      <c r="D1053" s="32" t="s">
        <v>94</v>
      </c>
      <c r="E1053" s="23" t="s">
        <v>94</v>
      </c>
      <c r="F1053" s="29" t="s">
        <v>94</v>
      </c>
      <c r="G1053" s="24">
        <v>1659027000</v>
      </c>
      <c r="H1053" s="24">
        <v>4936144000.2700005</v>
      </c>
      <c r="I1053" s="25">
        <v>3850506755.3800001</v>
      </c>
      <c r="J1053" s="26">
        <f t="shared" si="631"/>
        <v>78</v>
      </c>
      <c r="K1053" s="2">
        <f t="shared" ref="K1053:M1053" si="635">K1054+K1057+K1148+K1217+K1246</f>
        <v>1659027</v>
      </c>
      <c r="L1053" s="2">
        <f t="shared" si="635"/>
        <v>4763973.9000000004</v>
      </c>
      <c r="M1053" s="2">
        <f t="shared" si="635"/>
        <v>4936144</v>
      </c>
      <c r="N1053" s="2">
        <f>N1054+N1057+N1148+N1217+N1246</f>
        <v>3850506.7</v>
      </c>
      <c r="O1053" s="27">
        <f t="shared" si="632"/>
        <v>78</v>
      </c>
      <c r="P1053" s="34">
        <v>3850506.8</v>
      </c>
      <c r="Q1053" s="34">
        <f t="shared" si="622"/>
        <v>-0.1</v>
      </c>
      <c r="R1053" s="67">
        <f t="shared" si="621"/>
        <v>0</v>
      </c>
    </row>
    <row r="1054" spans="1:18">
      <c r="A1054" s="33" t="s">
        <v>70</v>
      </c>
      <c r="B1054" s="31">
        <v>910</v>
      </c>
      <c r="C1054" s="32">
        <v>10</v>
      </c>
      <c r="D1054" s="32">
        <v>1</v>
      </c>
      <c r="E1054" s="23" t="s">
        <v>94</v>
      </c>
      <c r="F1054" s="29" t="s">
        <v>94</v>
      </c>
      <c r="G1054" s="24">
        <v>12643000</v>
      </c>
      <c r="H1054" s="24">
        <v>12818100</v>
      </c>
      <c r="I1054" s="25">
        <v>12818100</v>
      </c>
      <c r="J1054" s="26">
        <f t="shared" si="631"/>
        <v>100</v>
      </c>
      <c r="K1054" s="2">
        <f t="shared" ref="K1054:M1055" si="636">K1055</f>
        <v>12643</v>
      </c>
      <c r="L1054" s="2">
        <f t="shared" si="636"/>
        <v>12818.1</v>
      </c>
      <c r="M1054" s="2">
        <f t="shared" si="636"/>
        <v>12818.1</v>
      </c>
      <c r="N1054" s="2">
        <f>N1055</f>
        <v>12818.1</v>
      </c>
      <c r="O1054" s="27">
        <f t="shared" si="632"/>
        <v>100</v>
      </c>
      <c r="P1054" s="34">
        <v>12818.1</v>
      </c>
      <c r="Q1054" s="34">
        <f t="shared" si="622"/>
        <v>0</v>
      </c>
      <c r="R1054" s="67">
        <f t="shared" si="621"/>
        <v>0</v>
      </c>
    </row>
    <row r="1055" spans="1:18" ht="78.75">
      <c r="A1055" s="33" t="s">
        <v>807</v>
      </c>
      <c r="B1055" s="31">
        <v>910</v>
      </c>
      <c r="C1055" s="32">
        <v>10</v>
      </c>
      <c r="D1055" s="32">
        <v>1</v>
      </c>
      <c r="E1055" s="23" t="s">
        <v>808</v>
      </c>
      <c r="F1055" s="29" t="s">
        <v>94</v>
      </c>
      <c r="G1055" s="24">
        <v>12643000</v>
      </c>
      <c r="H1055" s="24">
        <v>12818100</v>
      </c>
      <c r="I1055" s="25">
        <v>12818100</v>
      </c>
      <c r="J1055" s="26">
        <f t="shared" si="631"/>
        <v>100</v>
      </c>
      <c r="K1055" s="2">
        <f t="shared" si="636"/>
        <v>12643</v>
      </c>
      <c r="L1055" s="2">
        <f t="shared" si="636"/>
        <v>12818.1</v>
      </c>
      <c r="M1055" s="2">
        <f t="shared" si="636"/>
        <v>12818.1</v>
      </c>
      <c r="N1055" s="2">
        <f>N1056</f>
        <v>12818.1</v>
      </c>
      <c r="O1055" s="27">
        <f t="shared" si="632"/>
        <v>100</v>
      </c>
      <c r="P1055" s="34">
        <v>12818.1</v>
      </c>
      <c r="Q1055" s="34">
        <f t="shared" si="622"/>
        <v>0</v>
      </c>
      <c r="R1055" s="67">
        <f t="shared" si="621"/>
        <v>0</v>
      </c>
    </row>
    <row r="1056" spans="1:18">
      <c r="A1056" s="33" t="s">
        <v>809</v>
      </c>
      <c r="B1056" s="31">
        <v>910</v>
      </c>
      <c r="C1056" s="32">
        <v>10</v>
      </c>
      <c r="D1056" s="32">
        <v>1</v>
      </c>
      <c r="E1056" s="23" t="s">
        <v>808</v>
      </c>
      <c r="F1056" s="29" t="s">
        <v>810</v>
      </c>
      <c r="G1056" s="24">
        <v>12643000</v>
      </c>
      <c r="H1056" s="24">
        <v>12818100</v>
      </c>
      <c r="I1056" s="25">
        <v>12818100</v>
      </c>
      <c r="J1056" s="26">
        <f t="shared" si="631"/>
        <v>100</v>
      </c>
      <c r="K1056" s="28">
        <f t="shared" si="628"/>
        <v>12643</v>
      </c>
      <c r="L1056" s="28">
        <v>12818.1</v>
      </c>
      <c r="M1056" s="2">
        <f t="shared" si="601"/>
        <v>12818.1</v>
      </c>
      <c r="N1056" s="2">
        <f t="shared" si="601"/>
        <v>12818.1</v>
      </c>
      <c r="O1056" s="27">
        <f t="shared" si="632"/>
        <v>100</v>
      </c>
      <c r="P1056" s="34">
        <v>12818.1</v>
      </c>
      <c r="Q1056" s="34">
        <f t="shared" si="622"/>
        <v>0</v>
      </c>
      <c r="R1056" s="67">
        <f t="shared" si="621"/>
        <v>0</v>
      </c>
    </row>
    <row r="1057" spans="1:18">
      <c r="A1057" s="33" t="s">
        <v>71</v>
      </c>
      <c r="B1057" s="31">
        <v>910</v>
      </c>
      <c r="C1057" s="32">
        <v>10</v>
      </c>
      <c r="D1057" s="32">
        <v>2</v>
      </c>
      <c r="E1057" s="23" t="s">
        <v>94</v>
      </c>
      <c r="F1057" s="29" t="s">
        <v>94</v>
      </c>
      <c r="G1057" s="24">
        <v>254466100</v>
      </c>
      <c r="H1057" s="24">
        <v>313528133.08999997</v>
      </c>
      <c r="I1057" s="25">
        <v>310931172.62</v>
      </c>
      <c r="J1057" s="26">
        <f t="shared" si="631"/>
        <v>99.2</v>
      </c>
      <c r="K1057" s="2">
        <f>K1058+K1060+K1062+K1065+K1067+K1070+K1072+K1079+K1082+K1086+K1089+K1091+K1094+K1097+K1099+K1101+K1103+K1105+K1108+K1116+K1119+K1122+K1124+K1126+K1131+K1134+K1137+K1140+K1142+K1145+K1088</f>
        <v>254466.1</v>
      </c>
      <c r="L1057" s="2">
        <f>L1058+L1060+L1062+L1065+L1067+L1070+L1072+L1079+L1082+L1086+L1089+L1091+L1094+L1097+L1099+L1101+L1103+L1105+L1108+L1116+L1119+L1122+L1124+L1126+L1131+L1134+L1137+L1140+L1142+L1145+L1088</f>
        <v>313528</v>
      </c>
      <c r="M1057" s="2">
        <f t="shared" ref="M1057" si="637">M1058+M1060+M1062+M1065+M1067+M1070+M1072+M1079+M1082+M1086+M1089+M1091+M1094+M1097+M1099+M1101+M1103+M1105+M1108+M1116+M1119+M1122+M1124+M1126+M1131+M1134+M1137+M1140+M1142+M1145</f>
        <v>313528</v>
      </c>
      <c r="N1057" s="2">
        <f>N1058+N1060+N1062+N1065+N1067+N1070+N1072+N1079+N1082+N1086+N1089+N1091+N1094+N1097+N1099+N1101+N1103+N1105+N1108+N1116+N1119+N1122+N1124+N1126+N1131+N1134+N1137+N1140+N1142+N1145</f>
        <v>310931.09999999998</v>
      </c>
      <c r="O1057" s="27">
        <f t="shared" si="632"/>
        <v>99.2</v>
      </c>
      <c r="P1057" s="34">
        <v>310931.20000000001</v>
      </c>
      <c r="Q1057" s="34">
        <f t="shared" si="622"/>
        <v>-0.1</v>
      </c>
      <c r="R1057" s="67">
        <f t="shared" si="621"/>
        <v>0</v>
      </c>
    </row>
    <row r="1058" spans="1:18" ht="78.75">
      <c r="A1058" s="33" t="s">
        <v>811</v>
      </c>
      <c r="B1058" s="31">
        <v>910</v>
      </c>
      <c r="C1058" s="32">
        <v>10</v>
      </c>
      <c r="D1058" s="32">
        <v>2</v>
      </c>
      <c r="E1058" s="23" t="s">
        <v>812</v>
      </c>
      <c r="F1058" s="29" t="s">
        <v>94</v>
      </c>
      <c r="G1058" s="24">
        <v>0</v>
      </c>
      <c r="H1058" s="24">
        <v>3000000</v>
      </c>
      <c r="I1058" s="25">
        <v>3000000</v>
      </c>
      <c r="J1058" s="26">
        <f t="shared" si="631"/>
        <v>100</v>
      </c>
      <c r="K1058" s="2">
        <f t="shared" ref="K1058:M1058" si="638">K1059</f>
        <v>0</v>
      </c>
      <c r="L1058" s="2">
        <f t="shared" si="638"/>
        <v>3000</v>
      </c>
      <c r="M1058" s="2">
        <f t="shared" si="638"/>
        <v>3000</v>
      </c>
      <c r="N1058" s="2">
        <f>N1059</f>
        <v>3000</v>
      </c>
      <c r="O1058" s="27">
        <f t="shared" si="632"/>
        <v>100</v>
      </c>
      <c r="P1058" s="34">
        <v>3000</v>
      </c>
      <c r="Q1058" s="34">
        <f t="shared" si="622"/>
        <v>0</v>
      </c>
      <c r="R1058" s="67">
        <f t="shared" si="621"/>
        <v>0</v>
      </c>
    </row>
    <row r="1059" spans="1:18">
      <c r="A1059" s="33" t="s">
        <v>175</v>
      </c>
      <c r="B1059" s="31">
        <v>910</v>
      </c>
      <c r="C1059" s="32">
        <v>10</v>
      </c>
      <c r="D1059" s="32">
        <v>2</v>
      </c>
      <c r="E1059" s="23" t="s">
        <v>812</v>
      </c>
      <c r="F1059" s="29" t="s">
        <v>176</v>
      </c>
      <c r="G1059" s="24">
        <v>0</v>
      </c>
      <c r="H1059" s="24">
        <v>3000000</v>
      </c>
      <c r="I1059" s="25">
        <v>3000000</v>
      </c>
      <c r="J1059" s="26">
        <f t="shared" si="631"/>
        <v>100</v>
      </c>
      <c r="K1059" s="28">
        <f t="shared" si="628"/>
        <v>0</v>
      </c>
      <c r="L1059" s="28">
        <v>3000</v>
      </c>
      <c r="M1059" s="2">
        <f t="shared" ref="M1059:N1121" si="639">H1059/1000</f>
        <v>3000</v>
      </c>
      <c r="N1059" s="2">
        <f t="shared" si="639"/>
        <v>3000</v>
      </c>
      <c r="O1059" s="27">
        <f t="shared" si="632"/>
        <v>100</v>
      </c>
      <c r="P1059" s="34">
        <v>3000</v>
      </c>
      <c r="Q1059" s="34">
        <f t="shared" si="622"/>
        <v>0</v>
      </c>
      <c r="R1059" s="67">
        <f t="shared" si="621"/>
        <v>0</v>
      </c>
    </row>
    <row r="1060" spans="1:18" ht="78.75">
      <c r="A1060" s="33" t="s">
        <v>813</v>
      </c>
      <c r="B1060" s="31">
        <v>910</v>
      </c>
      <c r="C1060" s="32">
        <v>10</v>
      </c>
      <c r="D1060" s="32">
        <v>2</v>
      </c>
      <c r="E1060" s="23" t="s">
        <v>814</v>
      </c>
      <c r="F1060" s="29" t="s">
        <v>94</v>
      </c>
      <c r="G1060" s="24">
        <v>0</v>
      </c>
      <c r="H1060" s="24">
        <v>950000</v>
      </c>
      <c r="I1060" s="25">
        <v>950000</v>
      </c>
      <c r="J1060" s="26">
        <f t="shared" si="631"/>
        <v>100</v>
      </c>
      <c r="K1060" s="2">
        <f t="shared" ref="K1060:M1060" si="640">K1061</f>
        <v>0</v>
      </c>
      <c r="L1060" s="2">
        <f t="shared" si="640"/>
        <v>950</v>
      </c>
      <c r="M1060" s="2">
        <f t="shared" si="640"/>
        <v>950</v>
      </c>
      <c r="N1060" s="2">
        <f>N1061</f>
        <v>950</v>
      </c>
      <c r="O1060" s="27">
        <f t="shared" si="632"/>
        <v>100</v>
      </c>
      <c r="P1060" s="34">
        <v>950</v>
      </c>
      <c r="Q1060" s="34">
        <f t="shared" si="622"/>
        <v>0</v>
      </c>
      <c r="R1060" s="67">
        <f t="shared" si="621"/>
        <v>0</v>
      </c>
    </row>
    <row r="1061" spans="1:18">
      <c r="A1061" s="33" t="s">
        <v>175</v>
      </c>
      <c r="B1061" s="31">
        <v>910</v>
      </c>
      <c r="C1061" s="32">
        <v>10</v>
      </c>
      <c r="D1061" s="32">
        <v>2</v>
      </c>
      <c r="E1061" s="23" t="s">
        <v>814</v>
      </c>
      <c r="F1061" s="29" t="s">
        <v>176</v>
      </c>
      <c r="G1061" s="24">
        <v>0</v>
      </c>
      <c r="H1061" s="24">
        <v>950000</v>
      </c>
      <c r="I1061" s="25">
        <v>950000</v>
      </c>
      <c r="J1061" s="26">
        <f t="shared" si="631"/>
        <v>100</v>
      </c>
      <c r="K1061" s="28">
        <f t="shared" si="628"/>
        <v>0</v>
      </c>
      <c r="L1061" s="28">
        <v>950</v>
      </c>
      <c r="M1061" s="2">
        <f t="shared" si="639"/>
        <v>950</v>
      </c>
      <c r="N1061" s="2">
        <f t="shared" si="639"/>
        <v>950</v>
      </c>
      <c r="O1061" s="27">
        <f t="shared" si="632"/>
        <v>100</v>
      </c>
      <c r="P1061" s="34">
        <v>950</v>
      </c>
      <c r="Q1061" s="34">
        <f t="shared" si="622"/>
        <v>0</v>
      </c>
      <c r="R1061" s="67">
        <f t="shared" si="621"/>
        <v>0</v>
      </c>
    </row>
    <row r="1062" spans="1:18" ht="78.75">
      <c r="A1062" s="33" t="s">
        <v>815</v>
      </c>
      <c r="B1062" s="31">
        <v>910</v>
      </c>
      <c r="C1062" s="32">
        <v>10</v>
      </c>
      <c r="D1062" s="32">
        <v>2</v>
      </c>
      <c r="E1062" s="23" t="s">
        <v>816</v>
      </c>
      <c r="F1062" s="29" t="s">
        <v>94</v>
      </c>
      <c r="G1062" s="24">
        <v>0</v>
      </c>
      <c r="H1062" s="24">
        <v>123877100</v>
      </c>
      <c r="I1062" s="25">
        <v>123877100</v>
      </c>
      <c r="J1062" s="26">
        <f t="shared" si="631"/>
        <v>100</v>
      </c>
      <c r="K1062" s="2">
        <f t="shared" ref="K1062:M1062" si="641">SUM(K1063:K1064)</f>
        <v>0</v>
      </c>
      <c r="L1062" s="2">
        <f t="shared" ref="L1062" si="642">SUM(L1063:L1064)</f>
        <v>123877.1</v>
      </c>
      <c r="M1062" s="2">
        <f t="shared" si="641"/>
        <v>123877.1</v>
      </c>
      <c r="N1062" s="2">
        <f>SUM(N1063:N1064)</f>
        <v>123877.1</v>
      </c>
      <c r="O1062" s="27">
        <f t="shared" si="632"/>
        <v>100</v>
      </c>
      <c r="P1062" s="34">
        <v>123877.1</v>
      </c>
      <c r="Q1062" s="34">
        <f t="shared" si="622"/>
        <v>0</v>
      </c>
      <c r="R1062" s="67">
        <f t="shared" si="621"/>
        <v>0</v>
      </c>
    </row>
    <row r="1063" spans="1:18" ht="47.25">
      <c r="A1063" s="33" t="s">
        <v>110</v>
      </c>
      <c r="B1063" s="31">
        <v>910</v>
      </c>
      <c r="C1063" s="32">
        <v>10</v>
      </c>
      <c r="D1063" s="32">
        <v>2</v>
      </c>
      <c r="E1063" s="23" t="s">
        <v>816</v>
      </c>
      <c r="F1063" s="29" t="s">
        <v>111</v>
      </c>
      <c r="G1063" s="24">
        <v>0</v>
      </c>
      <c r="H1063" s="24">
        <v>121006300</v>
      </c>
      <c r="I1063" s="25">
        <v>121006300</v>
      </c>
      <c r="J1063" s="26">
        <f t="shared" si="631"/>
        <v>100</v>
      </c>
      <c r="K1063" s="28">
        <f t="shared" si="628"/>
        <v>0</v>
      </c>
      <c r="L1063" s="28">
        <v>121006.3</v>
      </c>
      <c r="M1063" s="2">
        <f t="shared" si="639"/>
        <v>121006.3</v>
      </c>
      <c r="N1063" s="2">
        <f t="shared" si="639"/>
        <v>121006.3</v>
      </c>
      <c r="O1063" s="27">
        <f t="shared" si="632"/>
        <v>100</v>
      </c>
      <c r="P1063" s="34">
        <v>121006.3</v>
      </c>
      <c r="Q1063" s="34">
        <f t="shared" si="622"/>
        <v>0</v>
      </c>
      <c r="R1063" s="67">
        <f t="shared" si="621"/>
        <v>0</v>
      </c>
    </row>
    <row r="1064" spans="1:18">
      <c r="A1064" s="33" t="s">
        <v>106</v>
      </c>
      <c r="B1064" s="31">
        <v>910</v>
      </c>
      <c r="C1064" s="32">
        <v>10</v>
      </c>
      <c r="D1064" s="32">
        <v>2</v>
      </c>
      <c r="E1064" s="23" t="s">
        <v>816</v>
      </c>
      <c r="F1064" s="29" t="s">
        <v>107</v>
      </c>
      <c r="G1064" s="24">
        <v>0</v>
      </c>
      <c r="H1064" s="24">
        <v>2870800</v>
      </c>
      <c r="I1064" s="25">
        <v>2870800</v>
      </c>
      <c r="J1064" s="26">
        <f t="shared" si="631"/>
        <v>100</v>
      </c>
      <c r="K1064" s="28">
        <f t="shared" si="628"/>
        <v>0</v>
      </c>
      <c r="L1064" s="28">
        <v>2870.8</v>
      </c>
      <c r="M1064" s="2">
        <f t="shared" si="639"/>
        <v>2870.8</v>
      </c>
      <c r="N1064" s="2">
        <f t="shared" si="639"/>
        <v>2870.8</v>
      </c>
      <c r="O1064" s="27">
        <f t="shared" si="632"/>
        <v>100</v>
      </c>
      <c r="P1064" s="34">
        <v>2870.8</v>
      </c>
      <c r="Q1064" s="34">
        <f t="shared" si="622"/>
        <v>0</v>
      </c>
      <c r="R1064" s="67">
        <f t="shared" si="621"/>
        <v>0</v>
      </c>
    </row>
    <row r="1065" spans="1:18" ht="78.75">
      <c r="A1065" s="33" t="s">
        <v>817</v>
      </c>
      <c r="B1065" s="31">
        <v>910</v>
      </c>
      <c r="C1065" s="32">
        <v>10</v>
      </c>
      <c r="D1065" s="32">
        <v>2</v>
      </c>
      <c r="E1065" s="23" t="s">
        <v>818</v>
      </c>
      <c r="F1065" s="29"/>
      <c r="G1065" s="24">
        <v>0</v>
      </c>
      <c r="H1065" s="24">
        <v>2167000</v>
      </c>
      <c r="I1065" s="25">
        <v>2167000</v>
      </c>
      <c r="J1065" s="26">
        <f t="shared" si="631"/>
        <v>100</v>
      </c>
      <c r="K1065" s="2">
        <f t="shared" ref="K1065:M1065" si="643">K1066</f>
        <v>0</v>
      </c>
      <c r="L1065" s="2">
        <f t="shared" si="643"/>
        <v>2167</v>
      </c>
      <c r="M1065" s="2">
        <f t="shared" si="643"/>
        <v>2167</v>
      </c>
      <c r="N1065" s="2">
        <f>N1066</f>
        <v>2167</v>
      </c>
      <c r="O1065" s="27">
        <f t="shared" si="632"/>
        <v>100</v>
      </c>
      <c r="P1065" s="34">
        <v>2167</v>
      </c>
      <c r="Q1065" s="34">
        <f t="shared" si="622"/>
        <v>0</v>
      </c>
      <c r="R1065" s="67">
        <f t="shared" si="621"/>
        <v>0</v>
      </c>
    </row>
    <row r="1066" spans="1:18" ht="31.5">
      <c r="A1066" s="33" t="s">
        <v>155</v>
      </c>
      <c r="B1066" s="31">
        <v>910</v>
      </c>
      <c r="C1066" s="32">
        <v>10</v>
      </c>
      <c r="D1066" s="32">
        <v>2</v>
      </c>
      <c r="E1066" s="23" t="s">
        <v>818</v>
      </c>
      <c r="F1066" s="29" t="s">
        <v>156</v>
      </c>
      <c r="G1066" s="24">
        <v>0</v>
      </c>
      <c r="H1066" s="24">
        <v>2167000</v>
      </c>
      <c r="I1066" s="25">
        <v>2167000</v>
      </c>
      <c r="J1066" s="26">
        <f t="shared" si="631"/>
        <v>100</v>
      </c>
      <c r="K1066" s="28">
        <f t="shared" si="628"/>
        <v>0</v>
      </c>
      <c r="L1066" s="28">
        <v>2167</v>
      </c>
      <c r="M1066" s="2">
        <f t="shared" si="639"/>
        <v>2167</v>
      </c>
      <c r="N1066" s="2">
        <f t="shared" si="639"/>
        <v>2167</v>
      </c>
      <c r="O1066" s="27">
        <f t="shared" si="632"/>
        <v>100</v>
      </c>
      <c r="P1066" s="34">
        <v>2167</v>
      </c>
      <c r="Q1066" s="34">
        <f t="shared" si="622"/>
        <v>0</v>
      </c>
      <c r="R1066" s="67">
        <f t="shared" si="621"/>
        <v>0</v>
      </c>
    </row>
    <row r="1067" spans="1:18" ht="110.25">
      <c r="A1067" s="33" t="s">
        <v>819</v>
      </c>
      <c r="B1067" s="31">
        <v>910</v>
      </c>
      <c r="C1067" s="32">
        <v>10</v>
      </c>
      <c r="D1067" s="32">
        <v>2</v>
      </c>
      <c r="E1067" s="23" t="s">
        <v>820</v>
      </c>
      <c r="F1067" s="29" t="s">
        <v>94</v>
      </c>
      <c r="G1067" s="24">
        <v>16966500</v>
      </c>
      <c r="H1067" s="24">
        <v>0</v>
      </c>
      <c r="I1067" s="25">
        <v>0</v>
      </c>
      <c r="J1067" s="26"/>
      <c r="K1067" s="2">
        <f t="shared" ref="K1067:M1067" si="644">SUM(K1068:K1069)</f>
        <v>16966.5</v>
      </c>
      <c r="L1067" s="2">
        <f t="shared" ref="L1067" si="645">SUM(L1068:L1069)</f>
        <v>0</v>
      </c>
      <c r="M1067" s="2">
        <f t="shared" si="644"/>
        <v>0</v>
      </c>
      <c r="N1067" s="2">
        <f>SUM(N1068:N1069)</f>
        <v>0</v>
      </c>
      <c r="O1067" s="27"/>
      <c r="P1067" s="34">
        <v>0</v>
      </c>
      <c r="Q1067" s="34">
        <f t="shared" si="622"/>
        <v>0</v>
      </c>
      <c r="R1067" s="67">
        <f t="shared" si="621"/>
        <v>0</v>
      </c>
    </row>
    <row r="1068" spans="1:18" ht="47.25">
      <c r="A1068" s="33" t="s">
        <v>211</v>
      </c>
      <c r="B1068" s="31">
        <v>910</v>
      </c>
      <c r="C1068" s="32">
        <v>10</v>
      </c>
      <c r="D1068" s="32">
        <v>2</v>
      </c>
      <c r="E1068" s="23" t="s">
        <v>820</v>
      </c>
      <c r="F1068" s="29" t="s">
        <v>212</v>
      </c>
      <c r="G1068" s="24">
        <v>12966500</v>
      </c>
      <c r="H1068" s="24">
        <v>0</v>
      </c>
      <c r="I1068" s="25">
        <v>0</v>
      </c>
      <c r="J1068" s="26"/>
      <c r="K1068" s="28">
        <f t="shared" si="628"/>
        <v>12966.5</v>
      </c>
      <c r="L1068" s="28">
        <f t="shared" si="628"/>
        <v>0</v>
      </c>
      <c r="M1068" s="2">
        <f t="shared" si="639"/>
        <v>0</v>
      </c>
      <c r="N1068" s="2">
        <f t="shared" si="639"/>
        <v>0</v>
      </c>
      <c r="O1068" s="27"/>
      <c r="P1068" s="34">
        <v>0</v>
      </c>
      <c r="Q1068" s="34">
        <f t="shared" si="622"/>
        <v>0</v>
      </c>
      <c r="R1068" s="67">
        <f t="shared" si="621"/>
        <v>0</v>
      </c>
    </row>
    <row r="1069" spans="1:18">
      <c r="A1069" s="33" t="s">
        <v>175</v>
      </c>
      <c r="B1069" s="31">
        <v>910</v>
      </c>
      <c r="C1069" s="32">
        <v>10</v>
      </c>
      <c r="D1069" s="32">
        <v>2</v>
      </c>
      <c r="E1069" s="23" t="s">
        <v>820</v>
      </c>
      <c r="F1069" s="29" t="s">
        <v>176</v>
      </c>
      <c r="G1069" s="24">
        <v>4000000</v>
      </c>
      <c r="H1069" s="24">
        <v>0</v>
      </c>
      <c r="I1069" s="25">
        <v>0</v>
      </c>
      <c r="J1069" s="26"/>
      <c r="K1069" s="28">
        <f t="shared" si="628"/>
        <v>4000</v>
      </c>
      <c r="L1069" s="28">
        <f t="shared" si="628"/>
        <v>0</v>
      </c>
      <c r="M1069" s="2">
        <f t="shared" si="639"/>
        <v>0</v>
      </c>
      <c r="N1069" s="2">
        <f t="shared" si="639"/>
        <v>0</v>
      </c>
      <c r="O1069" s="27"/>
      <c r="P1069" s="34">
        <v>0</v>
      </c>
      <c r="Q1069" s="34">
        <f t="shared" si="622"/>
        <v>0</v>
      </c>
      <c r="R1069" s="67">
        <f t="shared" si="621"/>
        <v>0</v>
      </c>
    </row>
    <row r="1070" spans="1:18" ht="94.5">
      <c r="A1070" s="33" t="s">
        <v>821</v>
      </c>
      <c r="B1070" s="31">
        <v>910</v>
      </c>
      <c r="C1070" s="32">
        <v>10</v>
      </c>
      <c r="D1070" s="32">
        <v>2</v>
      </c>
      <c r="E1070" s="23" t="s">
        <v>822</v>
      </c>
      <c r="F1070" s="29" t="s">
        <v>94</v>
      </c>
      <c r="G1070" s="24">
        <v>22525900</v>
      </c>
      <c r="H1070" s="24">
        <v>0</v>
      </c>
      <c r="I1070" s="25">
        <v>0</v>
      </c>
      <c r="J1070" s="26"/>
      <c r="K1070" s="2">
        <f t="shared" ref="K1070:M1070" si="646">K1071</f>
        <v>22525.9</v>
      </c>
      <c r="L1070" s="2">
        <f t="shared" si="646"/>
        <v>0</v>
      </c>
      <c r="M1070" s="2">
        <f t="shared" si="646"/>
        <v>0</v>
      </c>
      <c r="N1070" s="2">
        <f>N1071</f>
        <v>0</v>
      </c>
      <c r="O1070" s="27"/>
      <c r="P1070" s="34">
        <v>0</v>
      </c>
      <c r="Q1070" s="34">
        <f t="shared" si="622"/>
        <v>0</v>
      </c>
      <c r="R1070" s="67">
        <f t="shared" si="621"/>
        <v>0</v>
      </c>
    </row>
    <row r="1071" spans="1:18" ht="47.25">
      <c r="A1071" s="33" t="s">
        <v>110</v>
      </c>
      <c r="B1071" s="31">
        <v>910</v>
      </c>
      <c r="C1071" s="32">
        <v>10</v>
      </c>
      <c r="D1071" s="32">
        <v>2</v>
      </c>
      <c r="E1071" s="23" t="s">
        <v>822</v>
      </c>
      <c r="F1071" s="29" t="s">
        <v>111</v>
      </c>
      <c r="G1071" s="24">
        <v>22525900</v>
      </c>
      <c r="H1071" s="24">
        <v>0</v>
      </c>
      <c r="I1071" s="25">
        <v>0</v>
      </c>
      <c r="J1071" s="26"/>
      <c r="K1071" s="28">
        <f t="shared" si="628"/>
        <v>22525.9</v>
      </c>
      <c r="L1071" s="28">
        <f t="shared" si="628"/>
        <v>0</v>
      </c>
      <c r="M1071" s="2">
        <f t="shared" si="639"/>
        <v>0</v>
      </c>
      <c r="N1071" s="2">
        <f t="shared" si="639"/>
        <v>0</v>
      </c>
      <c r="O1071" s="27"/>
      <c r="P1071" s="34">
        <v>0</v>
      </c>
      <c r="Q1071" s="34">
        <f t="shared" si="622"/>
        <v>0</v>
      </c>
      <c r="R1071" s="67">
        <f t="shared" si="621"/>
        <v>0</v>
      </c>
    </row>
    <row r="1072" spans="1:18" ht="94.5">
      <c r="A1072" s="33" t="s">
        <v>823</v>
      </c>
      <c r="B1072" s="31">
        <v>910</v>
      </c>
      <c r="C1072" s="32">
        <v>10</v>
      </c>
      <c r="D1072" s="32">
        <v>2</v>
      </c>
      <c r="E1072" s="23" t="s">
        <v>824</v>
      </c>
      <c r="F1072" s="29" t="s">
        <v>94</v>
      </c>
      <c r="G1072" s="24">
        <v>11802200</v>
      </c>
      <c r="H1072" s="24">
        <v>0</v>
      </c>
      <c r="I1072" s="25">
        <v>0</v>
      </c>
      <c r="J1072" s="26"/>
      <c r="K1072" s="2">
        <f t="shared" ref="K1072:M1072" si="647">SUM(K1073:K1078)</f>
        <v>11802.2</v>
      </c>
      <c r="L1072" s="2">
        <f t="shared" si="647"/>
        <v>0</v>
      </c>
      <c r="M1072" s="2">
        <f t="shared" si="647"/>
        <v>0</v>
      </c>
      <c r="N1072" s="2">
        <f>SUM(N1073:N1078)</f>
        <v>0</v>
      </c>
      <c r="O1072" s="27"/>
      <c r="P1072" s="34">
        <v>0</v>
      </c>
      <c r="Q1072" s="34">
        <f t="shared" si="622"/>
        <v>0</v>
      </c>
      <c r="R1072" s="67">
        <f t="shared" si="621"/>
        <v>0</v>
      </c>
    </row>
    <row r="1073" spans="1:18" ht="31.5">
      <c r="A1073" s="33" t="s">
        <v>201</v>
      </c>
      <c r="B1073" s="31">
        <v>910</v>
      </c>
      <c r="C1073" s="32">
        <v>10</v>
      </c>
      <c r="D1073" s="32">
        <v>2</v>
      </c>
      <c r="E1073" s="23" t="s">
        <v>824</v>
      </c>
      <c r="F1073" s="29" t="s">
        <v>202</v>
      </c>
      <c r="G1073" s="24">
        <v>8359200</v>
      </c>
      <c r="H1073" s="24">
        <v>0</v>
      </c>
      <c r="I1073" s="25">
        <v>0</v>
      </c>
      <c r="J1073" s="26"/>
      <c r="K1073" s="28">
        <f t="shared" si="628"/>
        <v>8359.2000000000007</v>
      </c>
      <c r="L1073" s="28">
        <f t="shared" si="628"/>
        <v>0</v>
      </c>
      <c r="M1073" s="2">
        <f t="shared" si="639"/>
        <v>0</v>
      </c>
      <c r="N1073" s="2">
        <f t="shared" si="639"/>
        <v>0</v>
      </c>
      <c r="O1073" s="27"/>
      <c r="P1073" s="34">
        <v>0</v>
      </c>
      <c r="Q1073" s="34">
        <f t="shared" si="622"/>
        <v>0</v>
      </c>
      <c r="R1073" s="67">
        <f t="shared" si="621"/>
        <v>0</v>
      </c>
    </row>
    <row r="1074" spans="1:18" ht="31.5">
      <c r="A1074" s="33" t="s">
        <v>203</v>
      </c>
      <c r="B1074" s="31">
        <v>910</v>
      </c>
      <c r="C1074" s="32">
        <v>10</v>
      </c>
      <c r="D1074" s="32">
        <v>2</v>
      </c>
      <c r="E1074" s="23" t="s">
        <v>824</v>
      </c>
      <c r="F1074" s="29" t="s">
        <v>204</v>
      </c>
      <c r="G1074" s="24">
        <v>904700</v>
      </c>
      <c r="H1074" s="24">
        <v>0</v>
      </c>
      <c r="I1074" s="25">
        <v>0</v>
      </c>
      <c r="J1074" s="26"/>
      <c r="K1074" s="28">
        <f t="shared" si="628"/>
        <v>904.7</v>
      </c>
      <c r="L1074" s="28">
        <f t="shared" si="628"/>
        <v>0</v>
      </c>
      <c r="M1074" s="2">
        <f t="shared" si="639"/>
        <v>0</v>
      </c>
      <c r="N1074" s="2">
        <f t="shared" si="639"/>
        <v>0</v>
      </c>
      <c r="O1074" s="27"/>
      <c r="P1074" s="34">
        <v>0</v>
      </c>
      <c r="Q1074" s="34">
        <f t="shared" si="622"/>
        <v>0</v>
      </c>
      <c r="R1074" s="67">
        <f t="shared" si="621"/>
        <v>0</v>
      </c>
    </row>
    <row r="1075" spans="1:18" ht="31.5">
      <c r="A1075" s="33" t="s">
        <v>191</v>
      </c>
      <c r="B1075" s="31">
        <v>910</v>
      </c>
      <c r="C1075" s="32">
        <v>10</v>
      </c>
      <c r="D1075" s="32">
        <v>2</v>
      </c>
      <c r="E1075" s="23" t="s">
        <v>824</v>
      </c>
      <c r="F1075" s="29" t="s">
        <v>192</v>
      </c>
      <c r="G1075" s="24">
        <v>67500</v>
      </c>
      <c r="H1075" s="24">
        <v>0</v>
      </c>
      <c r="I1075" s="25">
        <v>0</v>
      </c>
      <c r="J1075" s="26"/>
      <c r="K1075" s="28">
        <f t="shared" si="628"/>
        <v>67.5</v>
      </c>
      <c r="L1075" s="28">
        <f t="shared" si="628"/>
        <v>0</v>
      </c>
      <c r="M1075" s="2">
        <f t="shared" si="639"/>
        <v>0</v>
      </c>
      <c r="N1075" s="2">
        <f t="shared" si="639"/>
        <v>0</v>
      </c>
      <c r="O1075" s="27"/>
      <c r="P1075" s="34">
        <v>0</v>
      </c>
      <c r="Q1075" s="34">
        <f t="shared" si="622"/>
        <v>0</v>
      </c>
      <c r="R1075" s="67">
        <f t="shared" si="621"/>
        <v>0</v>
      </c>
    </row>
    <row r="1076" spans="1:18" ht="31.5">
      <c r="A1076" s="33" t="s">
        <v>114</v>
      </c>
      <c r="B1076" s="31">
        <v>910</v>
      </c>
      <c r="C1076" s="32">
        <v>10</v>
      </c>
      <c r="D1076" s="32">
        <v>2</v>
      </c>
      <c r="E1076" s="23" t="s">
        <v>824</v>
      </c>
      <c r="F1076" s="29" t="s">
        <v>115</v>
      </c>
      <c r="G1076" s="24">
        <v>2451500</v>
      </c>
      <c r="H1076" s="24">
        <v>0</v>
      </c>
      <c r="I1076" s="25">
        <v>0</v>
      </c>
      <c r="J1076" s="26"/>
      <c r="K1076" s="28">
        <f t="shared" si="628"/>
        <v>2451.5</v>
      </c>
      <c r="L1076" s="28">
        <f t="shared" si="628"/>
        <v>0</v>
      </c>
      <c r="M1076" s="2">
        <f t="shared" si="639"/>
        <v>0</v>
      </c>
      <c r="N1076" s="2">
        <f t="shared" si="639"/>
        <v>0</v>
      </c>
      <c r="O1076" s="27"/>
      <c r="P1076" s="34">
        <v>0</v>
      </c>
      <c r="Q1076" s="34">
        <f t="shared" si="622"/>
        <v>0</v>
      </c>
      <c r="R1076" s="67">
        <f t="shared" si="621"/>
        <v>0</v>
      </c>
    </row>
    <row r="1077" spans="1:18">
      <c r="A1077" s="33" t="s">
        <v>195</v>
      </c>
      <c r="B1077" s="31">
        <v>910</v>
      </c>
      <c r="C1077" s="32">
        <v>10</v>
      </c>
      <c r="D1077" s="32">
        <v>2</v>
      </c>
      <c r="E1077" s="23" t="s">
        <v>824</v>
      </c>
      <c r="F1077" s="29" t="s">
        <v>196</v>
      </c>
      <c r="G1077" s="24">
        <v>10300</v>
      </c>
      <c r="H1077" s="24">
        <v>0</v>
      </c>
      <c r="I1077" s="25">
        <v>0</v>
      </c>
      <c r="J1077" s="26"/>
      <c r="K1077" s="28">
        <f t="shared" si="628"/>
        <v>10.3</v>
      </c>
      <c r="L1077" s="28">
        <f t="shared" si="628"/>
        <v>0</v>
      </c>
      <c r="M1077" s="2">
        <f t="shared" si="639"/>
        <v>0</v>
      </c>
      <c r="N1077" s="2">
        <f t="shared" si="639"/>
        <v>0</v>
      </c>
      <c r="O1077" s="27"/>
      <c r="P1077" s="34">
        <v>0</v>
      </c>
      <c r="Q1077" s="34">
        <f t="shared" si="622"/>
        <v>0</v>
      </c>
      <c r="R1077" s="67">
        <f t="shared" si="621"/>
        <v>0</v>
      </c>
    </row>
    <row r="1078" spans="1:18">
      <c r="A1078" s="33" t="s">
        <v>197</v>
      </c>
      <c r="B1078" s="31">
        <v>910</v>
      </c>
      <c r="C1078" s="32">
        <v>10</v>
      </c>
      <c r="D1078" s="32">
        <v>2</v>
      </c>
      <c r="E1078" s="23" t="s">
        <v>824</v>
      </c>
      <c r="F1078" s="29" t="s">
        <v>198</v>
      </c>
      <c r="G1078" s="24">
        <v>9000</v>
      </c>
      <c r="H1078" s="24">
        <v>0</v>
      </c>
      <c r="I1078" s="25">
        <v>0</v>
      </c>
      <c r="J1078" s="26"/>
      <c r="K1078" s="28">
        <f t="shared" si="628"/>
        <v>9</v>
      </c>
      <c r="L1078" s="28">
        <f t="shared" si="628"/>
        <v>0</v>
      </c>
      <c r="M1078" s="2">
        <f t="shared" si="639"/>
        <v>0</v>
      </c>
      <c r="N1078" s="2">
        <f t="shared" si="639"/>
        <v>0</v>
      </c>
      <c r="O1078" s="27"/>
      <c r="P1078" s="34">
        <v>0</v>
      </c>
      <c r="Q1078" s="34">
        <f t="shared" si="622"/>
        <v>0</v>
      </c>
      <c r="R1078" s="67">
        <f t="shared" si="621"/>
        <v>0</v>
      </c>
    </row>
    <row r="1079" spans="1:18" ht="126">
      <c r="A1079" s="33" t="s">
        <v>825</v>
      </c>
      <c r="B1079" s="31">
        <v>910</v>
      </c>
      <c r="C1079" s="32">
        <v>10</v>
      </c>
      <c r="D1079" s="32">
        <v>2</v>
      </c>
      <c r="E1079" s="23" t="s">
        <v>826</v>
      </c>
      <c r="F1079" s="29" t="s">
        <v>94</v>
      </c>
      <c r="G1079" s="24">
        <v>47009100</v>
      </c>
      <c r="H1079" s="24">
        <v>0</v>
      </c>
      <c r="I1079" s="25">
        <v>0</v>
      </c>
      <c r="J1079" s="26"/>
      <c r="K1079" s="2">
        <f t="shared" ref="K1079:M1079" si="648">SUM(K1080:K1081)</f>
        <v>47009.1</v>
      </c>
      <c r="L1079" s="2">
        <f t="shared" si="648"/>
        <v>0</v>
      </c>
      <c r="M1079" s="2">
        <f t="shared" si="648"/>
        <v>0</v>
      </c>
      <c r="N1079" s="2">
        <f>SUM(N1080:N1081)</f>
        <v>0</v>
      </c>
      <c r="O1079" s="27"/>
      <c r="P1079" s="34">
        <v>0</v>
      </c>
      <c r="Q1079" s="34">
        <f t="shared" si="622"/>
        <v>0</v>
      </c>
      <c r="R1079" s="67">
        <f t="shared" si="621"/>
        <v>0</v>
      </c>
    </row>
    <row r="1080" spans="1:18" ht="47.25">
      <c r="A1080" s="33" t="s">
        <v>110</v>
      </c>
      <c r="B1080" s="31">
        <v>910</v>
      </c>
      <c r="C1080" s="32">
        <v>10</v>
      </c>
      <c r="D1080" s="32">
        <v>2</v>
      </c>
      <c r="E1080" s="23" t="s">
        <v>826</v>
      </c>
      <c r="F1080" s="29" t="s">
        <v>111</v>
      </c>
      <c r="G1080" s="24">
        <v>38406600</v>
      </c>
      <c r="H1080" s="24">
        <v>0</v>
      </c>
      <c r="I1080" s="25">
        <v>0</v>
      </c>
      <c r="J1080" s="26"/>
      <c r="K1080" s="28">
        <f t="shared" si="628"/>
        <v>38406.6</v>
      </c>
      <c r="L1080" s="28">
        <f t="shared" si="628"/>
        <v>0</v>
      </c>
      <c r="M1080" s="2">
        <f t="shared" si="639"/>
        <v>0</v>
      </c>
      <c r="N1080" s="2">
        <f t="shared" si="639"/>
        <v>0</v>
      </c>
      <c r="O1080" s="27"/>
      <c r="P1080" s="34">
        <v>0</v>
      </c>
      <c r="Q1080" s="34">
        <f t="shared" si="622"/>
        <v>0</v>
      </c>
      <c r="R1080" s="67">
        <f t="shared" si="621"/>
        <v>0</v>
      </c>
    </row>
    <row r="1081" spans="1:18">
      <c r="A1081" s="33" t="s">
        <v>106</v>
      </c>
      <c r="B1081" s="31">
        <v>910</v>
      </c>
      <c r="C1081" s="32">
        <v>10</v>
      </c>
      <c r="D1081" s="32">
        <v>2</v>
      </c>
      <c r="E1081" s="23" t="s">
        <v>826</v>
      </c>
      <c r="F1081" s="29" t="s">
        <v>107</v>
      </c>
      <c r="G1081" s="24">
        <v>8602500</v>
      </c>
      <c r="H1081" s="24">
        <v>0</v>
      </c>
      <c r="I1081" s="25">
        <v>0</v>
      </c>
      <c r="J1081" s="26"/>
      <c r="K1081" s="28">
        <f t="shared" si="628"/>
        <v>8602.5</v>
      </c>
      <c r="L1081" s="28">
        <f t="shared" si="628"/>
        <v>0</v>
      </c>
      <c r="M1081" s="2">
        <f t="shared" si="639"/>
        <v>0</v>
      </c>
      <c r="N1081" s="2">
        <f t="shared" si="639"/>
        <v>0</v>
      </c>
      <c r="O1081" s="27"/>
      <c r="P1081" s="34">
        <v>0</v>
      </c>
      <c r="Q1081" s="34">
        <f t="shared" si="622"/>
        <v>0</v>
      </c>
      <c r="R1081" s="67">
        <f t="shared" si="621"/>
        <v>0</v>
      </c>
    </row>
    <row r="1082" spans="1:18" ht="94.5">
      <c r="A1082" s="33" t="s">
        <v>827</v>
      </c>
      <c r="B1082" s="31">
        <v>910</v>
      </c>
      <c r="C1082" s="32">
        <v>10</v>
      </c>
      <c r="D1082" s="32">
        <v>2</v>
      </c>
      <c r="E1082" s="23" t="s">
        <v>828</v>
      </c>
      <c r="F1082" s="29" t="s">
        <v>94</v>
      </c>
      <c r="G1082" s="24">
        <v>35127600</v>
      </c>
      <c r="H1082" s="24">
        <v>0</v>
      </c>
      <c r="I1082" s="25">
        <v>0</v>
      </c>
      <c r="J1082" s="26"/>
      <c r="K1082" s="2">
        <f t="shared" ref="K1082:M1082" si="649">SUM(K1083:K1085)</f>
        <v>35127.599999999999</v>
      </c>
      <c r="L1082" s="2">
        <f t="shared" si="649"/>
        <v>0</v>
      </c>
      <c r="M1082" s="2">
        <f t="shared" si="649"/>
        <v>0</v>
      </c>
      <c r="N1082" s="2">
        <f>SUM(N1083:N1085)</f>
        <v>0</v>
      </c>
      <c r="O1082" s="27"/>
      <c r="P1082" s="34">
        <v>0</v>
      </c>
      <c r="Q1082" s="34">
        <f t="shared" si="622"/>
        <v>0</v>
      </c>
      <c r="R1082" s="67">
        <f t="shared" si="621"/>
        <v>0</v>
      </c>
    </row>
    <row r="1083" spans="1:18" ht="47.25">
      <c r="A1083" s="33" t="s">
        <v>110</v>
      </c>
      <c r="B1083" s="31">
        <v>910</v>
      </c>
      <c r="C1083" s="32">
        <v>10</v>
      </c>
      <c r="D1083" s="32">
        <v>2</v>
      </c>
      <c r="E1083" s="23" t="s">
        <v>828</v>
      </c>
      <c r="F1083" s="29" t="s">
        <v>111</v>
      </c>
      <c r="G1083" s="24">
        <v>7119700</v>
      </c>
      <c r="H1083" s="24">
        <v>0</v>
      </c>
      <c r="I1083" s="25">
        <v>0</v>
      </c>
      <c r="J1083" s="26"/>
      <c r="K1083" s="28">
        <f t="shared" si="628"/>
        <v>7119.7</v>
      </c>
      <c r="L1083" s="28">
        <f t="shared" si="628"/>
        <v>0</v>
      </c>
      <c r="M1083" s="2">
        <f t="shared" si="639"/>
        <v>0</v>
      </c>
      <c r="N1083" s="2">
        <f t="shared" si="639"/>
        <v>0</v>
      </c>
      <c r="O1083" s="27"/>
      <c r="P1083" s="34">
        <v>0</v>
      </c>
      <c r="Q1083" s="34">
        <f t="shared" si="622"/>
        <v>0</v>
      </c>
      <c r="R1083" s="67">
        <f t="shared" si="621"/>
        <v>0</v>
      </c>
    </row>
    <row r="1084" spans="1:18">
      <c r="A1084" s="33" t="s">
        <v>106</v>
      </c>
      <c r="B1084" s="31">
        <v>910</v>
      </c>
      <c r="C1084" s="32">
        <v>10</v>
      </c>
      <c r="D1084" s="32">
        <v>2</v>
      </c>
      <c r="E1084" s="23" t="s">
        <v>828</v>
      </c>
      <c r="F1084" s="29" t="s">
        <v>107</v>
      </c>
      <c r="G1084" s="24">
        <v>6000000</v>
      </c>
      <c r="H1084" s="24">
        <v>0</v>
      </c>
      <c r="I1084" s="25">
        <v>0</v>
      </c>
      <c r="J1084" s="26"/>
      <c r="K1084" s="28">
        <f t="shared" si="628"/>
        <v>6000</v>
      </c>
      <c r="L1084" s="28">
        <f t="shared" si="628"/>
        <v>0</v>
      </c>
      <c r="M1084" s="2">
        <f t="shared" si="639"/>
        <v>0</v>
      </c>
      <c r="N1084" s="2">
        <f t="shared" si="639"/>
        <v>0</v>
      </c>
      <c r="O1084" s="27"/>
      <c r="P1084" s="34">
        <v>0</v>
      </c>
      <c r="Q1084" s="34">
        <f t="shared" si="622"/>
        <v>0</v>
      </c>
      <c r="R1084" s="67">
        <f t="shared" si="621"/>
        <v>0</v>
      </c>
    </row>
    <row r="1085" spans="1:18" ht="47.25">
      <c r="A1085" s="33" t="s">
        <v>211</v>
      </c>
      <c r="B1085" s="31">
        <v>910</v>
      </c>
      <c r="C1085" s="32">
        <v>10</v>
      </c>
      <c r="D1085" s="32">
        <v>2</v>
      </c>
      <c r="E1085" s="23" t="s">
        <v>828</v>
      </c>
      <c r="F1085" s="29" t="s">
        <v>212</v>
      </c>
      <c r="G1085" s="24">
        <v>22007900</v>
      </c>
      <c r="H1085" s="24">
        <v>0</v>
      </c>
      <c r="I1085" s="25">
        <v>0</v>
      </c>
      <c r="J1085" s="26"/>
      <c r="K1085" s="28">
        <f t="shared" si="628"/>
        <v>22007.9</v>
      </c>
      <c r="L1085" s="28">
        <f t="shared" si="628"/>
        <v>0</v>
      </c>
      <c r="M1085" s="2">
        <f t="shared" si="639"/>
        <v>0</v>
      </c>
      <c r="N1085" s="2">
        <f t="shared" si="639"/>
        <v>0</v>
      </c>
      <c r="O1085" s="27"/>
      <c r="P1085" s="34">
        <v>0</v>
      </c>
      <c r="Q1085" s="34">
        <f t="shared" si="622"/>
        <v>0</v>
      </c>
      <c r="R1085" s="67">
        <f t="shared" si="621"/>
        <v>0</v>
      </c>
    </row>
    <row r="1086" spans="1:18" ht="78.75">
      <c r="A1086" s="33" t="s">
        <v>829</v>
      </c>
      <c r="B1086" s="31">
        <v>910</v>
      </c>
      <c r="C1086" s="32">
        <v>10</v>
      </c>
      <c r="D1086" s="32">
        <v>2</v>
      </c>
      <c r="E1086" s="23" t="s">
        <v>830</v>
      </c>
      <c r="F1086" s="29" t="s">
        <v>94</v>
      </c>
      <c r="G1086" s="24">
        <v>117877800</v>
      </c>
      <c r="H1086" s="24">
        <v>0</v>
      </c>
      <c r="I1086" s="25">
        <v>0</v>
      </c>
      <c r="J1086" s="26"/>
      <c r="K1086" s="2">
        <f>K1087</f>
        <v>117877.8</v>
      </c>
      <c r="L1086" s="2">
        <f>L1087</f>
        <v>0</v>
      </c>
      <c r="M1086" s="2">
        <f t="shared" ref="M1086" si="650">SUM(M1087:M1088)</f>
        <v>0</v>
      </c>
      <c r="N1086" s="2">
        <f>SUM(N1087:N1088)</f>
        <v>0</v>
      </c>
      <c r="O1086" s="27"/>
      <c r="P1086" s="34">
        <v>0</v>
      </c>
      <c r="Q1086" s="34">
        <f t="shared" si="622"/>
        <v>0</v>
      </c>
      <c r="R1086" s="67">
        <f t="shared" si="621"/>
        <v>0</v>
      </c>
    </row>
    <row r="1087" spans="1:18" ht="47.25">
      <c r="A1087" s="33" t="s">
        <v>110</v>
      </c>
      <c r="B1087" s="31">
        <v>910</v>
      </c>
      <c r="C1087" s="32">
        <v>10</v>
      </c>
      <c r="D1087" s="32">
        <v>2</v>
      </c>
      <c r="E1087" s="23" t="s">
        <v>830</v>
      </c>
      <c r="F1087" s="29" t="s">
        <v>111</v>
      </c>
      <c r="G1087" s="24">
        <v>117877800</v>
      </c>
      <c r="H1087" s="24">
        <v>0</v>
      </c>
      <c r="I1087" s="25">
        <v>0</v>
      </c>
      <c r="J1087" s="26"/>
      <c r="K1087" s="28">
        <f t="shared" si="628"/>
        <v>117877.8</v>
      </c>
      <c r="L1087" s="28">
        <f t="shared" si="628"/>
        <v>0</v>
      </c>
      <c r="M1087" s="2">
        <f t="shared" si="639"/>
        <v>0</v>
      </c>
      <c r="N1087" s="2">
        <f t="shared" si="639"/>
        <v>0</v>
      </c>
      <c r="O1087" s="27"/>
      <c r="P1087" s="34">
        <v>0</v>
      </c>
      <c r="Q1087" s="34">
        <f t="shared" si="622"/>
        <v>0</v>
      </c>
      <c r="R1087" s="67">
        <f t="shared" si="621"/>
        <v>0</v>
      </c>
    </row>
    <row r="1088" spans="1:18" ht="31.5">
      <c r="A1088" s="33" t="s">
        <v>155</v>
      </c>
      <c r="B1088" s="31">
        <v>910</v>
      </c>
      <c r="C1088" s="32">
        <v>10</v>
      </c>
      <c r="D1088" s="32">
        <v>2</v>
      </c>
      <c r="E1088" s="23" t="s">
        <v>831</v>
      </c>
      <c r="F1088" s="29" t="s">
        <v>156</v>
      </c>
      <c r="G1088" s="24">
        <v>2167000</v>
      </c>
      <c r="H1088" s="24">
        <v>0</v>
      </c>
      <c r="I1088" s="25">
        <v>0</v>
      </c>
      <c r="J1088" s="26"/>
      <c r="K1088" s="28">
        <f t="shared" si="628"/>
        <v>2167</v>
      </c>
      <c r="L1088" s="28">
        <f t="shared" si="628"/>
        <v>0</v>
      </c>
      <c r="M1088" s="2">
        <f t="shared" si="639"/>
        <v>0</v>
      </c>
      <c r="N1088" s="2">
        <f t="shared" si="639"/>
        <v>0</v>
      </c>
      <c r="O1088" s="27"/>
      <c r="P1088" s="34">
        <v>0</v>
      </c>
      <c r="Q1088" s="34">
        <f t="shared" si="622"/>
        <v>0</v>
      </c>
      <c r="R1088" s="67">
        <f t="shared" si="621"/>
        <v>0</v>
      </c>
    </row>
    <row r="1089" spans="1:18" ht="78.75">
      <c r="A1089" s="33" t="s">
        <v>832</v>
      </c>
      <c r="B1089" s="31">
        <v>910</v>
      </c>
      <c r="C1089" s="32">
        <v>10</v>
      </c>
      <c r="D1089" s="32">
        <v>2</v>
      </c>
      <c r="E1089" s="23" t="s">
        <v>833</v>
      </c>
      <c r="F1089" s="29" t="s">
        <v>94</v>
      </c>
      <c r="G1089" s="24">
        <v>150000</v>
      </c>
      <c r="H1089" s="24">
        <v>1208000</v>
      </c>
      <c r="I1089" s="25">
        <v>208000</v>
      </c>
      <c r="J1089" s="26">
        <f t="shared" si="631"/>
        <v>17.2</v>
      </c>
      <c r="K1089" s="2">
        <f t="shared" ref="K1089:M1089" si="651">K1090</f>
        <v>150</v>
      </c>
      <c r="L1089" s="2">
        <f t="shared" si="651"/>
        <v>1208</v>
      </c>
      <c r="M1089" s="2">
        <f t="shared" si="651"/>
        <v>1208</v>
      </c>
      <c r="N1089" s="2">
        <f>N1090</f>
        <v>208</v>
      </c>
      <c r="O1089" s="27">
        <f t="shared" si="632"/>
        <v>17.2</v>
      </c>
      <c r="P1089" s="34">
        <v>208</v>
      </c>
      <c r="Q1089" s="34">
        <f t="shared" si="622"/>
        <v>0</v>
      </c>
      <c r="R1089" s="67">
        <f t="shared" si="621"/>
        <v>0</v>
      </c>
    </row>
    <row r="1090" spans="1:18">
      <c r="A1090" s="33" t="s">
        <v>175</v>
      </c>
      <c r="B1090" s="31">
        <v>910</v>
      </c>
      <c r="C1090" s="32">
        <v>10</v>
      </c>
      <c r="D1090" s="32">
        <v>2</v>
      </c>
      <c r="E1090" s="23" t="s">
        <v>833</v>
      </c>
      <c r="F1090" s="29" t="s">
        <v>176</v>
      </c>
      <c r="G1090" s="24">
        <v>150000</v>
      </c>
      <c r="H1090" s="24">
        <v>1208000</v>
      </c>
      <c r="I1090" s="25">
        <v>208000</v>
      </c>
      <c r="J1090" s="26">
        <f t="shared" si="631"/>
        <v>17.2</v>
      </c>
      <c r="K1090" s="28">
        <f t="shared" si="628"/>
        <v>150</v>
      </c>
      <c r="L1090" s="28">
        <v>1208</v>
      </c>
      <c r="M1090" s="2">
        <f t="shared" si="639"/>
        <v>1208</v>
      </c>
      <c r="N1090" s="2">
        <f t="shared" si="639"/>
        <v>208</v>
      </c>
      <c r="O1090" s="27">
        <f t="shared" si="632"/>
        <v>17.2</v>
      </c>
      <c r="P1090" s="34">
        <v>208</v>
      </c>
      <c r="Q1090" s="34">
        <f t="shared" si="622"/>
        <v>0</v>
      </c>
      <c r="R1090" s="67">
        <f t="shared" si="621"/>
        <v>0</v>
      </c>
    </row>
    <row r="1091" spans="1:18" ht="94.5">
      <c r="A1091" s="33" t="s">
        <v>834</v>
      </c>
      <c r="B1091" s="31">
        <v>910</v>
      </c>
      <c r="C1091" s="32">
        <v>10</v>
      </c>
      <c r="D1091" s="32">
        <v>2</v>
      </c>
      <c r="E1091" s="23" t="s">
        <v>835</v>
      </c>
      <c r="F1091" s="29" t="s">
        <v>94</v>
      </c>
      <c r="G1091" s="24">
        <v>0</v>
      </c>
      <c r="H1091" s="24">
        <v>5433869.3099999996</v>
      </c>
      <c r="I1091" s="25">
        <v>5266881</v>
      </c>
      <c r="J1091" s="26">
        <f t="shared" si="631"/>
        <v>96.9</v>
      </c>
      <c r="K1091" s="2">
        <f t="shared" ref="K1091:M1091" si="652">SUM(K1092:K1093)</f>
        <v>0</v>
      </c>
      <c r="L1091" s="2">
        <f t="shared" si="652"/>
        <v>5433.8</v>
      </c>
      <c r="M1091" s="2">
        <f t="shared" si="652"/>
        <v>5433.8</v>
      </c>
      <c r="N1091" s="2">
        <f>SUM(N1092:N1093)</f>
        <v>5266.9</v>
      </c>
      <c r="O1091" s="27">
        <f t="shared" si="632"/>
        <v>96.9</v>
      </c>
      <c r="P1091" s="34">
        <v>5266.9</v>
      </c>
      <c r="Q1091" s="34">
        <f t="shared" si="622"/>
        <v>0</v>
      </c>
      <c r="R1091" s="67">
        <f t="shared" si="621"/>
        <v>0</v>
      </c>
    </row>
    <row r="1092" spans="1:18">
      <c r="A1092" s="33" t="s">
        <v>106</v>
      </c>
      <c r="B1092" s="31">
        <v>910</v>
      </c>
      <c r="C1092" s="32">
        <v>10</v>
      </c>
      <c r="D1092" s="32">
        <v>2</v>
      </c>
      <c r="E1092" s="23" t="s">
        <v>835</v>
      </c>
      <c r="F1092" s="29" t="s">
        <v>107</v>
      </c>
      <c r="G1092" s="24">
        <v>0</v>
      </c>
      <c r="H1092" s="24">
        <v>2768629.31</v>
      </c>
      <c r="I1092" s="25">
        <v>2652682</v>
      </c>
      <c r="J1092" s="26">
        <f t="shared" si="631"/>
        <v>95.8</v>
      </c>
      <c r="K1092" s="28">
        <f t="shared" si="628"/>
        <v>0</v>
      </c>
      <c r="L1092" s="28">
        <v>2768.6</v>
      </c>
      <c r="M1092" s="2">
        <f t="shared" si="639"/>
        <v>2768.6</v>
      </c>
      <c r="N1092" s="2">
        <f t="shared" si="639"/>
        <v>2652.7</v>
      </c>
      <c r="O1092" s="27">
        <f t="shared" si="632"/>
        <v>95.8</v>
      </c>
      <c r="P1092" s="34">
        <v>2652.7</v>
      </c>
      <c r="Q1092" s="34">
        <f t="shared" si="622"/>
        <v>0</v>
      </c>
      <c r="R1092" s="67">
        <f t="shared" si="621"/>
        <v>0</v>
      </c>
    </row>
    <row r="1093" spans="1:18">
      <c r="A1093" s="33" t="s">
        <v>175</v>
      </c>
      <c r="B1093" s="31">
        <v>910</v>
      </c>
      <c r="C1093" s="32">
        <v>10</v>
      </c>
      <c r="D1093" s="32">
        <v>2</v>
      </c>
      <c r="E1093" s="23" t="s">
        <v>835</v>
      </c>
      <c r="F1093" s="29" t="s">
        <v>176</v>
      </c>
      <c r="G1093" s="24">
        <v>0</v>
      </c>
      <c r="H1093" s="24">
        <v>2665240</v>
      </c>
      <c r="I1093" s="25">
        <v>2614199</v>
      </c>
      <c r="J1093" s="26">
        <f t="shared" si="631"/>
        <v>98.1</v>
      </c>
      <c r="K1093" s="28">
        <f t="shared" si="628"/>
        <v>0</v>
      </c>
      <c r="L1093" s="28">
        <v>2665.2</v>
      </c>
      <c r="M1093" s="2">
        <f>H1093/1000+0.1-0.1</f>
        <v>2665.2</v>
      </c>
      <c r="N1093" s="2">
        <f t="shared" si="639"/>
        <v>2614.1999999999998</v>
      </c>
      <c r="O1093" s="27">
        <f t="shared" si="632"/>
        <v>98.1</v>
      </c>
      <c r="P1093" s="34">
        <v>2614.1999999999998</v>
      </c>
      <c r="Q1093" s="34">
        <f t="shared" si="622"/>
        <v>0</v>
      </c>
      <c r="R1093" s="67">
        <f t="shared" si="621"/>
        <v>0</v>
      </c>
    </row>
    <row r="1094" spans="1:18" ht="110.25">
      <c r="A1094" s="33" t="s">
        <v>836</v>
      </c>
      <c r="B1094" s="31">
        <v>910</v>
      </c>
      <c r="C1094" s="32">
        <v>10</v>
      </c>
      <c r="D1094" s="32">
        <v>2</v>
      </c>
      <c r="E1094" s="23" t="s">
        <v>837</v>
      </c>
      <c r="F1094" s="29" t="s">
        <v>94</v>
      </c>
      <c r="G1094" s="24">
        <v>0</v>
      </c>
      <c r="H1094" s="24">
        <v>18927640</v>
      </c>
      <c r="I1094" s="25">
        <v>18927640</v>
      </c>
      <c r="J1094" s="26">
        <f t="shared" si="631"/>
        <v>100</v>
      </c>
      <c r="K1094" s="2">
        <f t="shared" ref="K1094:M1094" si="653">SUM(K1095:K1096)</f>
        <v>0</v>
      </c>
      <c r="L1094" s="2">
        <f t="shared" si="653"/>
        <v>18927.599999999999</v>
      </c>
      <c r="M1094" s="2">
        <f t="shared" si="653"/>
        <v>18927.599999999999</v>
      </c>
      <c r="N1094" s="2">
        <f>SUM(N1095:N1096)</f>
        <v>18927.599999999999</v>
      </c>
      <c r="O1094" s="27">
        <f t="shared" si="632"/>
        <v>100</v>
      </c>
      <c r="P1094" s="34">
        <v>18927.599999999999</v>
      </c>
      <c r="Q1094" s="34">
        <f t="shared" si="622"/>
        <v>0</v>
      </c>
      <c r="R1094" s="67">
        <f t="shared" si="621"/>
        <v>0</v>
      </c>
    </row>
    <row r="1095" spans="1:18" ht="47.25">
      <c r="A1095" s="33" t="s">
        <v>211</v>
      </c>
      <c r="B1095" s="31">
        <v>910</v>
      </c>
      <c r="C1095" s="32">
        <v>10</v>
      </c>
      <c r="D1095" s="32">
        <v>2</v>
      </c>
      <c r="E1095" s="23" t="s">
        <v>837</v>
      </c>
      <c r="F1095" s="29" t="s">
        <v>212</v>
      </c>
      <c r="G1095" s="24">
        <v>0</v>
      </c>
      <c r="H1095" s="24">
        <v>13326500</v>
      </c>
      <c r="I1095" s="25">
        <v>13326500</v>
      </c>
      <c r="J1095" s="26">
        <f t="shared" si="631"/>
        <v>100</v>
      </c>
      <c r="K1095" s="28">
        <f t="shared" si="628"/>
        <v>0</v>
      </c>
      <c r="L1095" s="28">
        <v>13326.5</v>
      </c>
      <c r="M1095" s="2">
        <f t="shared" si="639"/>
        <v>13326.5</v>
      </c>
      <c r="N1095" s="2">
        <f t="shared" si="639"/>
        <v>13326.5</v>
      </c>
      <c r="O1095" s="27">
        <f t="shared" si="632"/>
        <v>100</v>
      </c>
      <c r="P1095" s="34">
        <v>13326.5</v>
      </c>
      <c r="Q1095" s="34">
        <f t="shared" si="622"/>
        <v>0</v>
      </c>
      <c r="R1095" s="67">
        <f t="shared" si="621"/>
        <v>0</v>
      </c>
    </row>
    <row r="1096" spans="1:18">
      <c r="A1096" s="33" t="s">
        <v>175</v>
      </c>
      <c r="B1096" s="31">
        <v>910</v>
      </c>
      <c r="C1096" s="32">
        <v>10</v>
      </c>
      <c r="D1096" s="32">
        <v>2</v>
      </c>
      <c r="E1096" s="23" t="s">
        <v>837</v>
      </c>
      <c r="F1096" s="29" t="s">
        <v>176</v>
      </c>
      <c r="G1096" s="24">
        <v>0</v>
      </c>
      <c r="H1096" s="24">
        <v>5601140</v>
      </c>
      <c r="I1096" s="25">
        <v>5601140</v>
      </c>
      <c r="J1096" s="26">
        <f t="shared" si="631"/>
        <v>100</v>
      </c>
      <c r="K1096" s="28">
        <f t="shared" si="628"/>
        <v>0</v>
      </c>
      <c r="L1096" s="28">
        <v>5601.1</v>
      </c>
      <c r="M1096" s="2">
        <f t="shared" si="639"/>
        <v>5601.1</v>
      </c>
      <c r="N1096" s="2">
        <f t="shared" si="639"/>
        <v>5601.1</v>
      </c>
      <c r="O1096" s="27">
        <f t="shared" si="632"/>
        <v>100</v>
      </c>
      <c r="P1096" s="34">
        <v>5601.1</v>
      </c>
      <c r="Q1096" s="34">
        <f t="shared" si="622"/>
        <v>0</v>
      </c>
      <c r="R1096" s="67">
        <f t="shared" si="621"/>
        <v>0</v>
      </c>
    </row>
    <row r="1097" spans="1:18" ht="110.25">
      <c r="A1097" s="33" t="s">
        <v>838</v>
      </c>
      <c r="B1097" s="31">
        <v>910</v>
      </c>
      <c r="C1097" s="32">
        <v>10</v>
      </c>
      <c r="D1097" s="32">
        <v>2</v>
      </c>
      <c r="E1097" s="23" t="s">
        <v>839</v>
      </c>
      <c r="F1097" s="29" t="s">
        <v>94</v>
      </c>
      <c r="G1097" s="24">
        <v>0</v>
      </c>
      <c r="H1097" s="24">
        <v>117900</v>
      </c>
      <c r="I1097" s="25">
        <v>117900</v>
      </c>
      <c r="J1097" s="26">
        <f t="shared" si="631"/>
        <v>100</v>
      </c>
      <c r="K1097" s="2">
        <f t="shared" ref="K1097:M1097" si="654">K1098</f>
        <v>0</v>
      </c>
      <c r="L1097" s="2">
        <f t="shared" si="654"/>
        <v>117.9</v>
      </c>
      <c r="M1097" s="2">
        <f t="shared" si="654"/>
        <v>117.9</v>
      </c>
      <c r="N1097" s="2">
        <f>N1098</f>
        <v>117.9</v>
      </c>
      <c r="O1097" s="27">
        <f t="shared" si="632"/>
        <v>100</v>
      </c>
      <c r="P1097" s="34">
        <v>117.9</v>
      </c>
      <c r="Q1097" s="34">
        <f t="shared" si="622"/>
        <v>0</v>
      </c>
      <c r="R1097" s="67">
        <f t="shared" si="621"/>
        <v>0</v>
      </c>
    </row>
    <row r="1098" spans="1:18" ht="47.25">
      <c r="A1098" s="33" t="s">
        <v>110</v>
      </c>
      <c r="B1098" s="31">
        <v>910</v>
      </c>
      <c r="C1098" s="32">
        <v>10</v>
      </c>
      <c r="D1098" s="32">
        <v>2</v>
      </c>
      <c r="E1098" s="23" t="s">
        <v>839</v>
      </c>
      <c r="F1098" s="29" t="s">
        <v>111</v>
      </c>
      <c r="G1098" s="24">
        <v>0</v>
      </c>
      <c r="H1098" s="24">
        <v>117900</v>
      </c>
      <c r="I1098" s="25">
        <v>117900</v>
      </c>
      <c r="J1098" s="26">
        <f t="shared" si="631"/>
        <v>100</v>
      </c>
      <c r="K1098" s="28">
        <f t="shared" si="628"/>
        <v>0</v>
      </c>
      <c r="L1098" s="28">
        <v>117.9</v>
      </c>
      <c r="M1098" s="2">
        <f t="shared" si="639"/>
        <v>117.9</v>
      </c>
      <c r="N1098" s="2">
        <f t="shared" si="639"/>
        <v>117.9</v>
      </c>
      <c r="O1098" s="27">
        <f t="shared" si="632"/>
        <v>100</v>
      </c>
      <c r="P1098" s="34">
        <v>117.9</v>
      </c>
      <c r="Q1098" s="34">
        <f t="shared" si="622"/>
        <v>0</v>
      </c>
      <c r="R1098" s="67">
        <f t="shared" si="621"/>
        <v>0</v>
      </c>
    </row>
    <row r="1099" spans="1:18" ht="78.75">
      <c r="A1099" s="33" t="s">
        <v>840</v>
      </c>
      <c r="B1099" s="31">
        <v>910</v>
      </c>
      <c r="C1099" s="32">
        <v>10</v>
      </c>
      <c r="D1099" s="32">
        <v>2</v>
      </c>
      <c r="E1099" s="23" t="s">
        <v>841</v>
      </c>
      <c r="F1099" s="29" t="s">
        <v>94</v>
      </c>
      <c r="G1099" s="24">
        <v>0</v>
      </c>
      <c r="H1099" s="24">
        <v>1894750</v>
      </c>
      <c r="I1099" s="25">
        <v>1894750</v>
      </c>
      <c r="J1099" s="26">
        <f t="shared" si="631"/>
        <v>100</v>
      </c>
      <c r="K1099" s="2">
        <f t="shared" ref="K1099:M1099" si="655">K1100</f>
        <v>0</v>
      </c>
      <c r="L1099" s="2">
        <f t="shared" si="655"/>
        <v>1894.7</v>
      </c>
      <c r="M1099" s="2">
        <f t="shared" si="655"/>
        <v>1894.7</v>
      </c>
      <c r="N1099" s="2">
        <f>N1100</f>
        <v>1894.7</v>
      </c>
      <c r="O1099" s="27">
        <f t="shared" si="632"/>
        <v>100</v>
      </c>
      <c r="P1099" s="34">
        <v>1894.8</v>
      </c>
      <c r="Q1099" s="34">
        <f t="shared" si="622"/>
        <v>-0.1</v>
      </c>
      <c r="R1099" s="67">
        <f t="shared" si="621"/>
        <v>0</v>
      </c>
    </row>
    <row r="1100" spans="1:18" ht="47.25">
      <c r="A1100" s="33" t="s">
        <v>110</v>
      </c>
      <c r="B1100" s="31">
        <v>910</v>
      </c>
      <c r="C1100" s="32">
        <v>10</v>
      </c>
      <c r="D1100" s="32">
        <v>2</v>
      </c>
      <c r="E1100" s="23" t="s">
        <v>841</v>
      </c>
      <c r="F1100" s="29" t="s">
        <v>111</v>
      </c>
      <c r="G1100" s="24">
        <v>0</v>
      </c>
      <c r="H1100" s="24">
        <v>1894750</v>
      </c>
      <c r="I1100" s="25">
        <v>1894750</v>
      </c>
      <c r="J1100" s="26">
        <f t="shared" si="631"/>
        <v>100</v>
      </c>
      <c r="K1100" s="28">
        <f t="shared" si="628"/>
        <v>0</v>
      </c>
      <c r="L1100" s="28">
        <v>1894.7</v>
      </c>
      <c r="M1100" s="2">
        <f>H1100/1000-0.1</f>
        <v>1894.7</v>
      </c>
      <c r="N1100" s="2">
        <f>I1100/1000-0.1</f>
        <v>1894.7</v>
      </c>
      <c r="O1100" s="27">
        <f t="shared" si="632"/>
        <v>100</v>
      </c>
      <c r="P1100" s="34">
        <v>1894.8</v>
      </c>
      <c r="Q1100" s="34">
        <f t="shared" si="622"/>
        <v>-0.1</v>
      </c>
      <c r="R1100" s="67">
        <f t="shared" ref="R1100:R1163" si="656">G1100/1000-K1100</f>
        <v>0</v>
      </c>
    </row>
    <row r="1101" spans="1:18" ht="63">
      <c r="A1101" s="33" t="s">
        <v>842</v>
      </c>
      <c r="B1101" s="31">
        <v>910</v>
      </c>
      <c r="C1101" s="32">
        <v>10</v>
      </c>
      <c r="D1101" s="32">
        <v>2</v>
      </c>
      <c r="E1101" s="23" t="s">
        <v>843</v>
      </c>
      <c r="F1101" s="29" t="s">
        <v>94</v>
      </c>
      <c r="G1101" s="24">
        <v>100000</v>
      </c>
      <c r="H1101" s="24">
        <v>100000</v>
      </c>
      <c r="I1101" s="25">
        <v>100000</v>
      </c>
      <c r="J1101" s="26">
        <f t="shared" si="631"/>
        <v>100</v>
      </c>
      <c r="K1101" s="2">
        <f t="shared" ref="K1101:M1101" si="657">K1102</f>
        <v>100</v>
      </c>
      <c r="L1101" s="2">
        <f t="shared" si="657"/>
        <v>100</v>
      </c>
      <c r="M1101" s="2">
        <f t="shared" si="657"/>
        <v>100</v>
      </c>
      <c r="N1101" s="2">
        <f>N1102</f>
        <v>100</v>
      </c>
      <c r="O1101" s="27">
        <f t="shared" si="632"/>
        <v>100</v>
      </c>
      <c r="P1101" s="34">
        <v>100</v>
      </c>
      <c r="Q1101" s="34">
        <f t="shared" si="622"/>
        <v>0</v>
      </c>
      <c r="R1101" s="67">
        <f t="shared" si="656"/>
        <v>0</v>
      </c>
    </row>
    <row r="1102" spans="1:18">
      <c r="A1102" s="33" t="s">
        <v>175</v>
      </c>
      <c r="B1102" s="31">
        <v>910</v>
      </c>
      <c r="C1102" s="32">
        <v>10</v>
      </c>
      <c r="D1102" s="32">
        <v>2</v>
      </c>
      <c r="E1102" s="23" t="s">
        <v>843</v>
      </c>
      <c r="F1102" s="29" t="s">
        <v>176</v>
      </c>
      <c r="G1102" s="24">
        <v>100000</v>
      </c>
      <c r="H1102" s="24">
        <v>100000</v>
      </c>
      <c r="I1102" s="25">
        <v>100000</v>
      </c>
      <c r="J1102" s="26">
        <f t="shared" si="631"/>
        <v>100</v>
      </c>
      <c r="K1102" s="28">
        <f t="shared" si="628"/>
        <v>100</v>
      </c>
      <c r="L1102" s="28">
        <v>100</v>
      </c>
      <c r="M1102" s="2">
        <f t="shared" si="639"/>
        <v>100</v>
      </c>
      <c r="N1102" s="2">
        <f t="shared" si="639"/>
        <v>100</v>
      </c>
      <c r="O1102" s="27">
        <f t="shared" si="632"/>
        <v>100</v>
      </c>
      <c r="P1102" s="34">
        <v>100</v>
      </c>
      <c r="Q1102" s="34">
        <f t="shared" ref="Q1102:Q1165" si="658">N1102-P1102</f>
        <v>0</v>
      </c>
      <c r="R1102" s="67">
        <f t="shared" si="656"/>
        <v>0</v>
      </c>
    </row>
    <row r="1103" spans="1:18" ht="63">
      <c r="A1103" s="33" t="s">
        <v>844</v>
      </c>
      <c r="B1103" s="31">
        <v>910</v>
      </c>
      <c r="C1103" s="32">
        <v>10</v>
      </c>
      <c r="D1103" s="32">
        <v>2</v>
      </c>
      <c r="E1103" s="23" t="s">
        <v>845</v>
      </c>
      <c r="F1103" s="29" t="s">
        <v>94</v>
      </c>
      <c r="G1103" s="24">
        <v>200000</v>
      </c>
      <c r="H1103" s="24">
        <v>200000</v>
      </c>
      <c r="I1103" s="25">
        <v>200000</v>
      </c>
      <c r="J1103" s="26">
        <f t="shared" si="631"/>
        <v>100</v>
      </c>
      <c r="K1103" s="2">
        <f t="shared" ref="K1103:M1103" si="659">K1104</f>
        <v>200</v>
      </c>
      <c r="L1103" s="2">
        <f t="shared" si="659"/>
        <v>200</v>
      </c>
      <c r="M1103" s="2">
        <f t="shared" si="659"/>
        <v>200</v>
      </c>
      <c r="N1103" s="2">
        <f>N1104</f>
        <v>200</v>
      </c>
      <c r="O1103" s="27">
        <f t="shared" si="632"/>
        <v>100</v>
      </c>
      <c r="P1103" s="34">
        <v>200</v>
      </c>
      <c r="Q1103" s="34">
        <f t="shared" si="658"/>
        <v>0</v>
      </c>
      <c r="R1103" s="67">
        <f t="shared" si="656"/>
        <v>0</v>
      </c>
    </row>
    <row r="1104" spans="1:18">
      <c r="A1104" s="33" t="s">
        <v>175</v>
      </c>
      <c r="B1104" s="31">
        <v>910</v>
      </c>
      <c r="C1104" s="32">
        <v>10</v>
      </c>
      <c r="D1104" s="32">
        <v>2</v>
      </c>
      <c r="E1104" s="23" t="s">
        <v>845</v>
      </c>
      <c r="F1104" s="29" t="s">
        <v>176</v>
      </c>
      <c r="G1104" s="24">
        <v>200000</v>
      </c>
      <c r="H1104" s="24">
        <v>200000</v>
      </c>
      <c r="I1104" s="25">
        <v>200000</v>
      </c>
      <c r="J1104" s="26">
        <f t="shared" si="631"/>
        <v>100</v>
      </c>
      <c r="K1104" s="28">
        <f t="shared" si="628"/>
        <v>200</v>
      </c>
      <c r="L1104" s="28">
        <v>200</v>
      </c>
      <c r="M1104" s="2">
        <f t="shared" si="639"/>
        <v>200</v>
      </c>
      <c r="N1104" s="2">
        <f t="shared" si="639"/>
        <v>200</v>
      </c>
      <c r="O1104" s="27">
        <f t="shared" si="632"/>
        <v>100</v>
      </c>
      <c r="P1104" s="34">
        <v>200</v>
      </c>
      <c r="Q1104" s="34">
        <f t="shared" si="658"/>
        <v>0</v>
      </c>
      <c r="R1104" s="67">
        <f t="shared" si="656"/>
        <v>0</v>
      </c>
    </row>
    <row r="1105" spans="1:18" ht="78.75">
      <c r="A1105" s="33" t="s">
        <v>846</v>
      </c>
      <c r="B1105" s="31">
        <v>910</v>
      </c>
      <c r="C1105" s="32">
        <v>10</v>
      </c>
      <c r="D1105" s="32">
        <v>2</v>
      </c>
      <c r="E1105" s="23" t="s">
        <v>847</v>
      </c>
      <c r="F1105" s="29" t="s">
        <v>94</v>
      </c>
      <c r="G1105" s="24">
        <v>0</v>
      </c>
      <c r="H1105" s="24">
        <v>8255399.6600000001</v>
      </c>
      <c r="I1105" s="25">
        <v>7116610</v>
      </c>
      <c r="J1105" s="26">
        <f t="shared" si="631"/>
        <v>86.2</v>
      </c>
      <c r="K1105" s="2">
        <f t="shared" ref="K1105:M1105" si="660">SUM(K1106:K1107)</f>
        <v>0</v>
      </c>
      <c r="L1105" s="2">
        <f t="shared" ref="L1105" si="661">SUM(L1106:L1107)</f>
        <v>8255.4</v>
      </c>
      <c r="M1105" s="2">
        <f t="shared" si="660"/>
        <v>8255.4</v>
      </c>
      <c r="N1105" s="2">
        <f>SUM(N1106:N1107)</f>
        <v>7116.6</v>
      </c>
      <c r="O1105" s="27">
        <f t="shared" si="632"/>
        <v>86.2</v>
      </c>
      <c r="P1105" s="34">
        <v>7116.6</v>
      </c>
      <c r="Q1105" s="34">
        <f t="shared" si="658"/>
        <v>0</v>
      </c>
      <c r="R1105" s="67">
        <f t="shared" si="656"/>
        <v>0</v>
      </c>
    </row>
    <row r="1106" spans="1:18">
      <c r="A1106" s="33" t="s">
        <v>106</v>
      </c>
      <c r="B1106" s="31">
        <v>910</v>
      </c>
      <c r="C1106" s="32">
        <v>10</v>
      </c>
      <c r="D1106" s="32">
        <v>2</v>
      </c>
      <c r="E1106" s="23" t="s">
        <v>847</v>
      </c>
      <c r="F1106" s="29" t="s">
        <v>107</v>
      </c>
      <c r="G1106" s="24">
        <v>0</v>
      </c>
      <c r="H1106" s="24">
        <v>4611632.88</v>
      </c>
      <c r="I1106" s="25">
        <v>3774181</v>
      </c>
      <c r="J1106" s="26">
        <f t="shared" si="631"/>
        <v>81.8</v>
      </c>
      <c r="K1106" s="28">
        <f t="shared" si="628"/>
        <v>0</v>
      </c>
      <c r="L1106" s="28">
        <v>4611.6000000000004</v>
      </c>
      <c r="M1106" s="2">
        <f t="shared" si="639"/>
        <v>4611.6000000000004</v>
      </c>
      <c r="N1106" s="2">
        <f t="shared" si="639"/>
        <v>3774.2</v>
      </c>
      <c r="O1106" s="27">
        <f t="shared" si="632"/>
        <v>81.8</v>
      </c>
      <c r="P1106" s="34">
        <v>3774.2</v>
      </c>
      <c r="Q1106" s="34">
        <f t="shared" si="658"/>
        <v>0</v>
      </c>
      <c r="R1106" s="67">
        <f t="shared" si="656"/>
        <v>0</v>
      </c>
    </row>
    <row r="1107" spans="1:18">
      <c r="A1107" s="33" t="s">
        <v>175</v>
      </c>
      <c r="B1107" s="31">
        <v>910</v>
      </c>
      <c r="C1107" s="32">
        <v>10</v>
      </c>
      <c r="D1107" s="32">
        <v>2</v>
      </c>
      <c r="E1107" s="23" t="s">
        <v>847</v>
      </c>
      <c r="F1107" s="29" t="s">
        <v>176</v>
      </c>
      <c r="G1107" s="24">
        <v>0</v>
      </c>
      <c r="H1107" s="24">
        <v>3643766.78</v>
      </c>
      <c r="I1107" s="25">
        <v>3342429</v>
      </c>
      <c r="J1107" s="26">
        <f t="shared" si="631"/>
        <v>91.7</v>
      </c>
      <c r="K1107" s="28">
        <f t="shared" si="628"/>
        <v>0</v>
      </c>
      <c r="L1107" s="28">
        <v>3643.8</v>
      </c>
      <c r="M1107" s="2">
        <f t="shared" si="639"/>
        <v>3643.8</v>
      </c>
      <c r="N1107" s="2">
        <f t="shared" si="639"/>
        <v>3342.4</v>
      </c>
      <c r="O1107" s="27">
        <f t="shared" si="632"/>
        <v>91.7</v>
      </c>
      <c r="P1107" s="34">
        <v>3342.4</v>
      </c>
      <c r="Q1107" s="34">
        <f t="shared" si="658"/>
        <v>0</v>
      </c>
      <c r="R1107" s="67">
        <f t="shared" si="656"/>
        <v>0</v>
      </c>
    </row>
    <row r="1108" spans="1:18" ht="78.75">
      <c r="A1108" s="33" t="s">
        <v>848</v>
      </c>
      <c r="B1108" s="31">
        <v>910</v>
      </c>
      <c r="C1108" s="32">
        <v>10</v>
      </c>
      <c r="D1108" s="32">
        <v>2</v>
      </c>
      <c r="E1108" s="23" t="s">
        <v>849</v>
      </c>
      <c r="F1108" s="29" t="s">
        <v>94</v>
      </c>
      <c r="G1108" s="24">
        <v>0</v>
      </c>
      <c r="H1108" s="24">
        <v>11752200</v>
      </c>
      <c r="I1108" s="25">
        <v>11752200</v>
      </c>
      <c r="J1108" s="26">
        <f t="shared" si="631"/>
        <v>100</v>
      </c>
      <c r="K1108" s="2">
        <f t="shared" ref="K1108:M1108" si="662">SUM(K1109:K1115)</f>
        <v>0</v>
      </c>
      <c r="L1108" s="2">
        <f t="shared" si="662"/>
        <v>11752.2</v>
      </c>
      <c r="M1108" s="2">
        <f t="shared" si="662"/>
        <v>11752.2</v>
      </c>
      <c r="N1108" s="2">
        <f>SUM(N1109:N1115)</f>
        <v>11752.2</v>
      </c>
      <c r="O1108" s="27">
        <f t="shared" si="632"/>
        <v>100</v>
      </c>
      <c r="P1108" s="34">
        <v>11752.2</v>
      </c>
      <c r="Q1108" s="34">
        <f t="shared" si="658"/>
        <v>0</v>
      </c>
      <c r="R1108" s="67">
        <f t="shared" si="656"/>
        <v>0</v>
      </c>
    </row>
    <row r="1109" spans="1:18" ht="31.5">
      <c r="A1109" s="33" t="s">
        <v>201</v>
      </c>
      <c r="B1109" s="31">
        <v>910</v>
      </c>
      <c r="C1109" s="32">
        <v>10</v>
      </c>
      <c r="D1109" s="32">
        <v>2</v>
      </c>
      <c r="E1109" s="23" t="s">
        <v>849</v>
      </c>
      <c r="F1109" s="29" t="s">
        <v>202</v>
      </c>
      <c r="G1109" s="24">
        <v>0</v>
      </c>
      <c r="H1109" s="24">
        <v>7609200</v>
      </c>
      <c r="I1109" s="25">
        <v>7609200</v>
      </c>
      <c r="J1109" s="26">
        <f t="shared" si="631"/>
        <v>100</v>
      </c>
      <c r="K1109" s="28">
        <f t="shared" ref="K1109:L1171" si="663">G1109/1000</f>
        <v>0</v>
      </c>
      <c r="L1109" s="28">
        <v>7609.2</v>
      </c>
      <c r="M1109" s="2">
        <f t="shared" si="639"/>
        <v>7609.2</v>
      </c>
      <c r="N1109" s="2">
        <f t="shared" si="639"/>
        <v>7609.2</v>
      </c>
      <c r="O1109" s="27">
        <f t="shared" si="632"/>
        <v>100</v>
      </c>
      <c r="P1109" s="34">
        <v>7609.2</v>
      </c>
      <c r="Q1109" s="34">
        <f t="shared" si="658"/>
        <v>0</v>
      </c>
      <c r="R1109" s="67">
        <f t="shared" si="656"/>
        <v>0</v>
      </c>
    </row>
    <row r="1110" spans="1:18" ht="31.5">
      <c r="A1110" s="33" t="s">
        <v>203</v>
      </c>
      <c r="B1110" s="31">
        <v>910</v>
      </c>
      <c r="C1110" s="32">
        <v>10</v>
      </c>
      <c r="D1110" s="32">
        <v>2</v>
      </c>
      <c r="E1110" s="23" t="s">
        <v>849</v>
      </c>
      <c r="F1110" s="29" t="s">
        <v>204</v>
      </c>
      <c r="G1110" s="24">
        <v>0</v>
      </c>
      <c r="H1110" s="24">
        <v>622538.84</v>
      </c>
      <c r="I1110" s="25">
        <v>622538.84</v>
      </c>
      <c r="J1110" s="26">
        <f t="shared" si="631"/>
        <v>100</v>
      </c>
      <c r="K1110" s="28">
        <f t="shared" si="663"/>
        <v>0</v>
      </c>
      <c r="L1110" s="28">
        <v>622.6</v>
      </c>
      <c r="M1110" s="2">
        <f>H1110/1000+0.1</f>
        <v>622.6</v>
      </c>
      <c r="N1110" s="2">
        <f>I1110/1000+0.1</f>
        <v>622.6</v>
      </c>
      <c r="O1110" s="27">
        <f t="shared" si="632"/>
        <v>100</v>
      </c>
      <c r="P1110" s="34">
        <v>622.5</v>
      </c>
      <c r="Q1110" s="34">
        <f t="shared" si="658"/>
        <v>0.1</v>
      </c>
      <c r="R1110" s="67">
        <f t="shared" si="656"/>
        <v>0</v>
      </c>
    </row>
    <row r="1111" spans="1:18" ht="31.5">
      <c r="A1111" s="33" t="s">
        <v>191</v>
      </c>
      <c r="B1111" s="31">
        <v>910</v>
      </c>
      <c r="C1111" s="32">
        <v>10</v>
      </c>
      <c r="D1111" s="32">
        <v>2</v>
      </c>
      <c r="E1111" s="23" t="s">
        <v>849</v>
      </c>
      <c r="F1111" s="29" t="s">
        <v>192</v>
      </c>
      <c r="G1111" s="24">
        <v>0</v>
      </c>
      <c r="H1111" s="24">
        <v>67500</v>
      </c>
      <c r="I1111" s="25">
        <v>67500</v>
      </c>
      <c r="J1111" s="26">
        <f t="shared" ref="J1111:J1174" si="664">I1111*100/H1111</f>
        <v>100</v>
      </c>
      <c r="K1111" s="28">
        <f t="shared" si="663"/>
        <v>0</v>
      </c>
      <c r="L1111" s="28">
        <v>67.5</v>
      </c>
      <c r="M1111" s="2">
        <f t="shared" si="639"/>
        <v>67.5</v>
      </c>
      <c r="N1111" s="2">
        <f t="shared" si="639"/>
        <v>67.5</v>
      </c>
      <c r="O1111" s="27">
        <f t="shared" ref="O1111:O1174" si="665">N1111*100/M1111</f>
        <v>100</v>
      </c>
      <c r="P1111" s="34">
        <v>67.5</v>
      </c>
      <c r="Q1111" s="34">
        <f t="shared" si="658"/>
        <v>0</v>
      </c>
      <c r="R1111" s="67">
        <f t="shared" si="656"/>
        <v>0</v>
      </c>
    </row>
    <row r="1112" spans="1:18" ht="31.5">
      <c r="A1112" s="33" t="s">
        <v>850</v>
      </c>
      <c r="B1112" s="31">
        <v>910</v>
      </c>
      <c r="C1112" s="32">
        <v>10</v>
      </c>
      <c r="D1112" s="32">
        <v>2</v>
      </c>
      <c r="E1112" s="23" t="s">
        <v>849</v>
      </c>
      <c r="F1112" s="29" t="s">
        <v>851</v>
      </c>
      <c r="G1112" s="24">
        <v>0</v>
      </c>
      <c r="H1112" s="24">
        <v>1774322.82</v>
      </c>
      <c r="I1112" s="25">
        <v>1774322.82</v>
      </c>
      <c r="J1112" s="26">
        <f t="shared" si="664"/>
        <v>100</v>
      </c>
      <c r="K1112" s="28">
        <f t="shared" si="663"/>
        <v>0</v>
      </c>
      <c r="L1112" s="28">
        <v>1774.3</v>
      </c>
      <c r="M1112" s="2">
        <f t="shared" si="639"/>
        <v>1774.3</v>
      </c>
      <c r="N1112" s="2">
        <f t="shared" si="639"/>
        <v>1774.3</v>
      </c>
      <c r="O1112" s="27">
        <f t="shared" si="665"/>
        <v>100</v>
      </c>
      <c r="P1112" s="34">
        <v>1774.3</v>
      </c>
      <c r="Q1112" s="34">
        <f t="shared" si="658"/>
        <v>0</v>
      </c>
      <c r="R1112" s="67">
        <f t="shared" si="656"/>
        <v>0</v>
      </c>
    </row>
    <row r="1113" spans="1:18" ht="31.5">
      <c r="A1113" s="33" t="s">
        <v>114</v>
      </c>
      <c r="B1113" s="31">
        <v>910</v>
      </c>
      <c r="C1113" s="32">
        <v>10</v>
      </c>
      <c r="D1113" s="32">
        <v>2</v>
      </c>
      <c r="E1113" s="23" t="s">
        <v>849</v>
      </c>
      <c r="F1113" s="29" t="s">
        <v>115</v>
      </c>
      <c r="G1113" s="24">
        <v>0</v>
      </c>
      <c r="H1113" s="24">
        <v>1663638.34</v>
      </c>
      <c r="I1113" s="25">
        <v>1663638.34</v>
      </c>
      <c r="J1113" s="26">
        <f t="shared" si="664"/>
        <v>100</v>
      </c>
      <c r="K1113" s="28">
        <f t="shared" si="663"/>
        <v>0</v>
      </c>
      <c r="L1113" s="28">
        <v>1663.6</v>
      </c>
      <c r="M1113" s="2">
        <f t="shared" si="639"/>
        <v>1663.6</v>
      </c>
      <c r="N1113" s="2">
        <f t="shared" si="639"/>
        <v>1663.6</v>
      </c>
      <c r="O1113" s="27">
        <f t="shared" si="665"/>
        <v>100</v>
      </c>
      <c r="P1113" s="34">
        <v>1663.6</v>
      </c>
      <c r="Q1113" s="34">
        <f t="shared" si="658"/>
        <v>0</v>
      </c>
      <c r="R1113" s="67">
        <f t="shared" si="656"/>
        <v>0</v>
      </c>
    </row>
    <row r="1114" spans="1:18">
      <c r="A1114" s="33" t="s">
        <v>195</v>
      </c>
      <c r="B1114" s="31">
        <v>910</v>
      </c>
      <c r="C1114" s="32">
        <v>10</v>
      </c>
      <c r="D1114" s="32">
        <v>2</v>
      </c>
      <c r="E1114" s="23" t="s">
        <v>849</v>
      </c>
      <c r="F1114" s="29" t="s">
        <v>196</v>
      </c>
      <c r="G1114" s="24">
        <v>0</v>
      </c>
      <c r="H1114" s="24">
        <v>1000</v>
      </c>
      <c r="I1114" s="25">
        <v>1000</v>
      </c>
      <c r="J1114" s="26">
        <f t="shared" si="664"/>
        <v>100</v>
      </c>
      <c r="K1114" s="28">
        <f t="shared" si="663"/>
        <v>0</v>
      </c>
      <c r="L1114" s="28">
        <v>1</v>
      </c>
      <c r="M1114" s="2">
        <f t="shared" si="639"/>
        <v>1</v>
      </c>
      <c r="N1114" s="2">
        <f t="shared" si="639"/>
        <v>1</v>
      </c>
      <c r="O1114" s="27">
        <f t="shared" si="665"/>
        <v>100</v>
      </c>
      <c r="P1114" s="34">
        <v>1</v>
      </c>
      <c r="Q1114" s="34">
        <f t="shared" si="658"/>
        <v>0</v>
      </c>
      <c r="R1114" s="67">
        <f t="shared" si="656"/>
        <v>0</v>
      </c>
    </row>
    <row r="1115" spans="1:18">
      <c r="A1115" s="33" t="s">
        <v>197</v>
      </c>
      <c r="B1115" s="31">
        <v>910</v>
      </c>
      <c r="C1115" s="32">
        <v>10</v>
      </c>
      <c r="D1115" s="32">
        <v>2</v>
      </c>
      <c r="E1115" s="23" t="s">
        <v>849</v>
      </c>
      <c r="F1115" s="29" t="s">
        <v>198</v>
      </c>
      <c r="G1115" s="24">
        <v>0</v>
      </c>
      <c r="H1115" s="24">
        <v>14000</v>
      </c>
      <c r="I1115" s="25">
        <v>14000</v>
      </c>
      <c r="J1115" s="26">
        <f t="shared" si="664"/>
        <v>100</v>
      </c>
      <c r="K1115" s="28">
        <f t="shared" si="663"/>
        <v>0</v>
      </c>
      <c r="L1115" s="28">
        <v>14</v>
      </c>
      <c r="M1115" s="2">
        <f t="shared" si="639"/>
        <v>14</v>
      </c>
      <c r="N1115" s="2">
        <f t="shared" si="639"/>
        <v>14</v>
      </c>
      <c r="O1115" s="27">
        <f t="shared" si="665"/>
        <v>100</v>
      </c>
      <c r="P1115" s="34">
        <v>14</v>
      </c>
      <c r="Q1115" s="34">
        <f t="shared" si="658"/>
        <v>0</v>
      </c>
      <c r="R1115" s="67">
        <f t="shared" si="656"/>
        <v>0</v>
      </c>
    </row>
    <row r="1116" spans="1:18" ht="63">
      <c r="A1116" s="33" t="s">
        <v>852</v>
      </c>
      <c r="B1116" s="31">
        <v>910</v>
      </c>
      <c r="C1116" s="32">
        <v>10</v>
      </c>
      <c r="D1116" s="32">
        <v>2</v>
      </c>
      <c r="E1116" s="23" t="s">
        <v>853</v>
      </c>
      <c r="F1116" s="29" t="s">
        <v>94</v>
      </c>
      <c r="G1116" s="24">
        <v>200000</v>
      </c>
      <c r="H1116" s="24">
        <v>204000</v>
      </c>
      <c r="I1116" s="25">
        <v>204000</v>
      </c>
      <c r="J1116" s="26">
        <f t="shared" si="664"/>
        <v>100</v>
      </c>
      <c r="K1116" s="2">
        <f t="shared" ref="K1116:M1116" si="666">SUM(K1117:K1118)</f>
        <v>200</v>
      </c>
      <c r="L1116" s="2">
        <f t="shared" si="666"/>
        <v>204</v>
      </c>
      <c r="M1116" s="2">
        <f t="shared" si="666"/>
        <v>204</v>
      </c>
      <c r="N1116" s="2">
        <f>SUM(N1117:N1118)</f>
        <v>204</v>
      </c>
      <c r="O1116" s="27">
        <f t="shared" si="665"/>
        <v>100</v>
      </c>
      <c r="P1116" s="34">
        <v>204</v>
      </c>
      <c r="Q1116" s="34">
        <f t="shared" si="658"/>
        <v>0</v>
      </c>
      <c r="R1116" s="67">
        <f t="shared" si="656"/>
        <v>0</v>
      </c>
    </row>
    <row r="1117" spans="1:18">
      <c r="A1117" s="33" t="s">
        <v>106</v>
      </c>
      <c r="B1117" s="31">
        <v>910</v>
      </c>
      <c r="C1117" s="32">
        <v>10</v>
      </c>
      <c r="D1117" s="32">
        <v>2</v>
      </c>
      <c r="E1117" s="23" t="s">
        <v>853</v>
      </c>
      <c r="F1117" s="29" t="s">
        <v>107</v>
      </c>
      <c r="G1117" s="24">
        <v>200000</v>
      </c>
      <c r="H1117" s="24">
        <v>150000</v>
      </c>
      <c r="I1117" s="25">
        <v>150000</v>
      </c>
      <c r="J1117" s="26">
        <f t="shared" si="664"/>
        <v>100</v>
      </c>
      <c r="K1117" s="28">
        <f t="shared" si="663"/>
        <v>200</v>
      </c>
      <c r="L1117" s="28">
        <v>150</v>
      </c>
      <c r="M1117" s="2">
        <f t="shared" si="639"/>
        <v>150</v>
      </c>
      <c r="N1117" s="2">
        <f t="shared" si="639"/>
        <v>150</v>
      </c>
      <c r="O1117" s="27">
        <f t="shared" si="665"/>
        <v>100</v>
      </c>
      <c r="P1117" s="34">
        <v>150</v>
      </c>
      <c r="Q1117" s="34">
        <f t="shared" si="658"/>
        <v>0</v>
      </c>
      <c r="R1117" s="67">
        <f t="shared" si="656"/>
        <v>0</v>
      </c>
    </row>
    <row r="1118" spans="1:18">
      <c r="A1118" s="33" t="s">
        <v>175</v>
      </c>
      <c r="B1118" s="31">
        <v>910</v>
      </c>
      <c r="C1118" s="32">
        <v>10</v>
      </c>
      <c r="D1118" s="32">
        <v>2</v>
      </c>
      <c r="E1118" s="23" t="s">
        <v>853</v>
      </c>
      <c r="F1118" s="29" t="s">
        <v>176</v>
      </c>
      <c r="G1118" s="24">
        <v>0</v>
      </c>
      <c r="H1118" s="24">
        <v>54000</v>
      </c>
      <c r="I1118" s="25">
        <v>54000</v>
      </c>
      <c r="J1118" s="26">
        <f t="shared" si="664"/>
        <v>100</v>
      </c>
      <c r="K1118" s="28">
        <f t="shared" si="663"/>
        <v>0</v>
      </c>
      <c r="L1118" s="28">
        <v>54</v>
      </c>
      <c r="M1118" s="2">
        <f t="shared" si="639"/>
        <v>54</v>
      </c>
      <c r="N1118" s="2">
        <f t="shared" si="639"/>
        <v>54</v>
      </c>
      <c r="O1118" s="27">
        <f t="shared" si="665"/>
        <v>100</v>
      </c>
      <c r="P1118" s="34">
        <v>54</v>
      </c>
      <c r="Q1118" s="34">
        <f t="shared" si="658"/>
        <v>0</v>
      </c>
      <c r="R1118" s="67">
        <f t="shared" si="656"/>
        <v>0</v>
      </c>
    </row>
    <row r="1119" spans="1:18" ht="94.5">
      <c r="A1119" s="33" t="s">
        <v>854</v>
      </c>
      <c r="B1119" s="31">
        <v>910</v>
      </c>
      <c r="C1119" s="32">
        <v>10</v>
      </c>
      <c r="D1119" s="32">
        <v>2</v>
      </c>
      <c r="E1119" s="23" t="s">
        <v>855</v>
      </c>
      <c r="F1119" s="29" t="s">
        <v>94</v>
      </c>
      <c r="G1119" s="24">
        <v>0</v>
      </c>
      <c r="H1119" s="24">
        <v>8294492.1200000001</v>
      </c>
      <c r="I1119" s="25">
        <v>8003309.6200000001</v>
      </c>
      <c r="J1119" s="26">
        <f t="shared" si="664"/>
        <v>96.5</v>
      </c>
      <c r="K1119" s="2">
        <f t="shared" ref="K1119:M1119" si="667">SUM(K1120:K1121)</f>
        <v>0</v>
      </c>
      <c r="L1119" s="2">
        <f t="shared" si="667"/>
        <v>8294.5</v>
      </c>
      <c r="M1119" s="2">
        <f t="shared" si="667"/>
        <v>8294.5</v>
      </c>
      <c r="N1119" s="2">
        <f>SUM(N1120:N1121)</f>
        <v>8003.3</v>
      </c>
      <c r="O1119" s="27">
        <f t="shared" si="665"/>
        <v>96.5</v>
      </c>
      <c r="P1119" s="34">
        <v>8003.3</v>
      </c>
      <c r="Q1119" s="34">
        <f t="shared" si="658"/>
        <v>0</v>
      </c>
      <c r="R1119" s="67">
        <f t="shared" si="656"/>
        <v>0</v>
      </c>
    </row>
    <row r="1120" spans="1:18">
      <c r="A1120" s="33" t="s">
        <v>106</v>
      </c>
      <c r="B1120" s="31">
        <v>910</v>
      </c>
      <c r="C1120" s="32">
        <v>10</v>
      </c>
      <c r="D1120" s="32">
        <v>2</v>
      </c>
      <c r="E1120" s="23" t="s">
        <v>855</v>
      </c>
      <c r="F1120" s="29" t="s">
        <v>107</v>
      </c>
      <c r="G1120" s="24">
        <v>0</v>
      </c>
      <c r="H1120" s="24">
        <v>6694492.1200000001</v>
      </c>
      <c r="I1120" s="25">
        <v>6403309.6200000001</v>
      </c>
      <c r="J1120" s="26">
        <f t="shared" si="664"/>
        <v>95.7</v>
      </c>
      <c r="K1120" s="28">
        <f t="shared" si="663"/>
        <v>0</v>
      </c>
      <c r="L1120" s="28">
        <v>6694.5</v>
      </c>
      <c r="M1120" s="2">
        <f t="shared" si="639"/>
        <v>6694.5</v>
      </c>
      <c r="N1120" s="2">
        <f t="shared" si="639"/>
        <v>6403.3</v>
      </c>
      <c r="O1120" s="27">
        <f t="shared" si="665"/>
        <v>95.7</v>
      </c>
      <c r="P1120" s="34">
        <v>6403.3</v>
      </c>
      <c r="Q1120" s="34">
        <f t="shared" si="658"/>
        <v>0</v>
      </c>
      <c r="R1120" s="67">
        <f t="shared" si="656"/>
        <v>0</v>
      </c>
    </row>
    <row r="1121" spans="1:18">
      <c r="A1121" s="33" t="s">
        <v>175</v>
      </c>
      <c r="B1121" s="31">
        <v>910</v>
      </c>
      <c r="C1121" s="32">
        <v>10</v>
      </c>
      <c r="D1121" s="32">
        <v>2</v>
      </c>
      <c r="E1121" s="23" t="s">
        <v>855</v>
      </c>
      <c r="F1121" s="29" t="s">
        <v>176</v>
      </c>
      <c r="G1121" s="24">
        <v>0</v>
      </c>
      <c r="H1121" s="24">
        <v>1600000</v>
      </c>
      <c r="I1121" s="25">
        <v>1600000</v>
      </c>
      <c r="J1121" s="26">
        <f t="shared" si="664"/>
        <v>100</v>
      </c>
      <c r="K1121" s="28">
        <f t="shared" si="663"/>
        <v>0</v>
      </c>
      <c r="L1121" s="28">
        <v>1600</v>
      </c>
      <c r="M1121" s="2">
        <f t="shared" si="639"/>
        <v>1600</v>
      </c>
      <c r="N1121" s="2">
        <f t="shared" si="639"/>
        <v>1600</v>
      </c>
      <c r="O1121" s="27">
        <f t="shared" si="665"/>
        <v>100</v>
      </c>
      <c r="P1121" s="34">
        <v>1600</v>
      </c>
      <c r="Q1121" s="34">
        <f t="shared" si="658"/>
        <v>0</v>
      </c>
      <c r="R1121" s="67">
        <f t="shared" si="656"/>
        <v>0</v>
      </c>
    </row>
    <row r="1122" spans="1:18" ht="63">
      <c r="A1122" s="33" t="s">
        <v>856</v>
      </c>
      <c r="B1122" s="31">
        <v>910</v>
      </c>
      <c r="C1122" s="32">
        <v>10</v>
      </c>
      <c r="D1122" s="32">
        <v>2</v>
      </c>
      <c r="E1122" s="23" t="s">
        <v>857</v>
      </c>
      <c r="F1122" s="29" t="s">
        <v>94</v>
      </c>
      <c r="G1122" s="24">
        <v>90000</v>
      </c>
      <c r="H1122" s="24">
        <v>0</v>
      </c>
      <c r="I1122" s="25">
        <v>0</v>
      </c>
      <c r="J1122" s="26"/>
      <c r="K1122" s="2">
        <f t="shared" ref="K1122:M1122" si="668">K1123</f>
        <v>90</v>
      </c>
      <c r="L1122" s="2">
        <f t="shared" si="668"/>
        <v>0</v>
      </c>
      <c r="M1122" s="2">
        <f t="shared" si="668"/>
        <v>0</v>
      </c>
      <c r="N1122" s="2">
        <f>N1123</f>
        <v>0</v>
      </c>
      <c r="O1122" s="27"/>
      <c r="P1122" s="34">
        <v>0</v>
      </c>
      <c r="Q1122" s="34">
        <f t="shared" si="658"/>
        <v>0</v>
      </c>
      <c r="R1122" s="67">
        <f t="shared" si="656"/>
        <v>0</v>
      </c>
    </row>
    <row r="1123" spans="1:18">
      <c r="A1123" s="33" t="s">
        <v>175</v>
      </c>
      <c r="B1123" s="31">
        <v>910</v>
      </c>
      <c r="C1123" s="32">
        <v>10</v>
      </c>
      <c r="D1123" s="32">
        <v>2</v>
      </c>
      <c r="E1123" s="23" t="s">
        <v>857</v>
      </c>
      <c r="F1123" s="29" t="s">
        <v>176</v>
      </c>
      <c r="G1123" s="24">
        <v>90000</v>
      </c>
      <c r="H1123" s="24">
        <v>0</v>
      </c>
      <c r="I1123" s="25">
        <v>0</v>
      </c>
      <c r="J1123" s="26"/>
      <c r="K1123" s="28">
        <f t="shared" si="663"/>
        <v>90</v>
      </c>
      <c r="L1123" s="28">
        <f t="shared" si="663"/>
        <v>0</v>
      </c>
      <c r="M1123" s="2">
        <f t="shared" ref="M1123:N1186" si="669">H1123/1000</f>
        <v>0</v>
      </c>
      <c r="N1123" s="2">
        <f t="shared" si="669"/>
        <v>0</v>
      </c>
      <c r="O1123" s="27"/>
      <c r="P1123" s="34">
        <v>0</v>
      </c>
      <c r="Q1123" s="34">
        <f t="shared" si="658"/>
        <v>0</v>
      </c>
      <c r="R1123" s="67">
        <f t="shared" si="656"/>
        <v>0</v>
      </c>
    </row>
    <row r="1124" spans="1:18" ht="63">
      <c r="A1124" s="33" t="s">
        <v>858</v>
      </c>
      <c r="B1124" s="31">
        <v>910</v>
      </c>
      <c r="C1124" s="32">
        <v>10</v>
      </c>
      <c r="D1124" s="32">
        <v>2</v>
      </c>
      <c r="E1124" s="23" t="s">
        <v>859</v>
      </c>
      <c r="F1124" s="29" t="s">
        <v>94</v>
      </c>
      <c r="G1124" s="24">
        <v>0</v>
      </c>
      <c r="H1124" s="24">
        <v>90000</v>
      </c>
      <c r="I1124" s="25">
        <v>90000</v>
      </c>
      <c r="J1124" s="26">
        <f t="shared" si="664"/>
        <v>100</v>
      </c>
      <c r="K1124" s="2">
        <f t="shared" ref="K1124:M1124" si="670">K1125</f>
        <v>0</v>
      </c>
      <c r="L1124" s="2">
        <f t="shared" si="670"/>
        <v>90</v>
      </c>
      <c r="M1124" s="2">
        <f t="shared" si="670"/>
        <v>90</v>
      </c>
      <c r="N1124" s="2">
        <f>N1125</f>
        <v>90</v>
      </c>
      <c r="O1124" s="27">
        <f t="shared" si="665"/>
        <v>100</v>
      </c>
      <c r="P1124" s="34">
        <v>90</v>
      </c>
      <c r="Q1124" s="34">
        <f t="shared" si="658"/>
        <v>0</v>
      </c>
      <c r="R1124" s="67">
        <f t="shared" si="656"/>
        <v>0</v>
      </c>
    </row>
    <row r="1125" spans="1:18">
      <c r="A1125" s="33" t="s">
        <v>175</v>
      </c>
      <c r="B1125" s="31">
        <v>910</v>
      </c>
      <c r="C1125" s="32">
        <v>10</v>
      </c>
      <c r="D1125" s="32">
        <v>2</v>
      </c>
      <c r="E1125" s="23" t="s">
        <v>859</v>
      </c>
      <c r="F1125" s="29" t="s">
        <v>176</v>
      </c>
      <c r="G1125" s="24">
        <v>0</v>
      </c>
      <c r="H1125" s="24">
        <v>90000</v>
      </c>
      <c r="I1125" s="25">
        <v>90000</v>
      </c>
      <c r="J1125" s="26">
        <f t="shared" si="664"/>
        <v>100</v>
      </c>
      <c r="K1125" s="28">
        <f t="shared" si="663"/>
        <v>0</v>
      </c>
      <c r="L1125" s="28">
        <v>90</v>
      </c>
      <c r="M1125" s="2">
        <f t="shared" si="669"/>
        <v>90</v>
      </c>
      <c r="N1125" s="2">
        <f t="shared" si="669"/>
        <v>90</v>
      </c>
      <c r="O1125" s="27">
        <f t="shared" si="665"/>
        <v>100</v>
      </c>
      <c r="P1125" s="34">
        <v>90</v>
      </c>
      <c r="Q1125" s="34">
        <f t="shared" si="658"/>
        <v>0</v>
      </c>
      <c r="R1125" s="67">
        <f t="shared" si="656"/>
        <v>0</v>
      </c>
    </row>
    <row r="1126" spans="1:18" ht="78.75">
      <c r="A1126" s="33" t="s">
        <v>860</v>
      </c>
      <c r="B1126" s="31">
        <v>910</v>
      </c>
      <c r="C1126" s="32">
        <v>10</v>
      </c>
      <c r="D1126" s="32">
        <v>2</v>
      </c>
      <c r="E1126" s="23" t="s">
        <v>861</v>
      </c>
      <c r="F1126" s="29" t="s">
        <v>94</v>
      </c>
      <c r="G1126" s="24">
        <v>0</v>
      </c>
      <c r="H1126" s="24">
        <v>45649600</v>
      </c>
      <c r="I1126" s="25">
        <v>45649600</v>
      </c>
      <c r="J1126" s="26">
        <f t="shared" si="664"/>
        <v>100</v>
      </c>
      <c r="K1126" s="2">
        <f t="shared" ref="K1126:M1126" si="671">SUM(K1127:K1130)</f>
        <v>0</v>
      </c>
      <c r="L1126" s="2">
        <f t="shared" si="671"/>
        <v>45649.599999999999</v>
      </c>
      <c r="M1126" s="2">
        <f t="shared" si="671"/>
        <v>45649.599999999999</v>
      </c>
      <c r="N1126" s="2">
        <f>SUM(N1127:N1130)</f>
        <v>45649.599999999999</v>
      </c>
      <c r="O1126" s="27">
        <f t="shared" si="665"/>
        <v>100</v>
      </c>
      <c r="P1126" s="34">
        <v>45649.599999999999</v>
      </c>
      <c r="Q1126" s="34">
        <f t="shared" si="658"/>
        <v>0</v>
      </c>
      <c r="R1126" s="67">
        <f t="shared" si="656"/>
        <v>0</v>
      </c>
    </row>
    <row r="1127" spans="1:18" ht="47.25">
      <c r="A1127" s="33" t="s">
        <v>110</v>
      </c>
      <c r="B1127" s="31">
        <v>910</v>
      </c>
      <c r="C1127" s="32">
        <v>10</v>
      </c>
      <c r="D1127" s="32">
        <v>2</v>
      </c>
      <c r="E1127" s="23" t="s">
        <v>861</v>
      </c>
      <c r="F1127" s="29" t="s">
        <v>111</v>
      </c>
      <c r="G1127" s="24">
        <v>0</v>
      </c>
      <c r="H1127" s="24">
        <v>20241700</v>
      </c>
      <c r="I1127" s="25">
        <v>20241700</v>
      </c>
      <c r="J1127" s="26">
        <f t="shared" si="664"/>
        <v>100</v>
      </c>
      <c r="K1127" s="28">
        <f t="shared" si="663"/>
        <v>0</v>
      </c>
      <c r="L1127" s="28">
        <v>20241.7</v>
      </c>
      <c r="M1127" s="2">
        <f t="shared" si="669"/>
        <v>20241.7</v>
      </c>
      <c r="N1127" s="2">
        <f t="shared" si="669"/>
        <v>20241.7</v>
      </c>
      <c r="O1127" s="27">
        <f t="shared" si="665"/>
        <v>100</v>
      </c>
      <c r="P1127" s="34">
        <v>20241.7</v>
      </c>
      <c r="Q1127" s="34">
        <f t="shared" si="658"/>
        <v>0</v>
      </c>
      <c r="R1127" s="67">
        <f t="shared" si="656"/>
        <v>0</v>
      </c>
    </row>
    <row r="1128" spans="1:18">
      <c r="A1128" s="33" t="s">
        <v>106</v>
      </c>
      <c r="B1128" s="31">
        <v>910</v>
      </c>
      <c r="C1128" s="32">
        <v>10</v>
      </c>
      <c r="D1128" s="32">
        <v>2</v>
      </c>
      <c r="E1128" s="23" t="s">
        <v>861</v>
      </c>
      <c r="F1128" s="29" t="s">
        <v>107</v>
      </c>
      <c r="G1128" s="24">
        <v>0</v>
      </c>
      <c r="H1128" s="24">
        <v>2195000</v>
      </c>
      <c r="I1128" s="25">
        <v>2195000</v>
      </c>
      <c r="J1128" s="26">
        <f t="shared" si="664"/>
        <v>100</v>
      </c>
      <c r="K1128" s="28">
        <f t="shared" si="663"/>
        <v>0</v>
      </c>
      <c r="L1128" s="28">
        <v>2195</v>
      </c>
      <c r="M1128" s="2">
        <f t="shared" si="669"/>
        <v>2195</v>
      </c>
      <c r="N1128" s="2">
        <f t="shared" si="669"/>
        <v>2195</v>
      </c>
      <c r="O1128" s="27">
        <f t="shared" si="665"/>
        <v>100</v>
      </c>
      <c r="P1128" s="34">
        <v>2195</v>
      </c>
      <c r="Q1128" s="34">
        <f t="shared" si="658"/>
        <v>0</v>
      </c>
      <c r="R1128" s="67">
        <f t="shared" si="656"/>
        <v>0</v>
      </c>
    </row>
    <row r="1129" spans="1:18" ht="47.25">
      <c r="A1129" s="33" t="s">
        <v>211</v>
      </c>
      <c r="B1129" s="31">
        <v>910</v>
      </c>
      <c r="C1129" s="32">
        <v>10</v>
      </c>
      <c r="D1129" s="32">
        <v>2</v>
      </c>
      <c r="E1129" s="23" t="s">
        <v>861</v>
      </c>
      <c r="F1129" s="29" t="s">
        <v>212</v>
      </c>
      <c r="G1129" s="24">
        <v>0</v>
      </c>
      <c r="H1129" s="24">
        <v>22037900</v>
      </c>
      <c r="I1129" s="25">
        <v>22037900</v>
      </c>
      <c r="J1129" s="26">
        <f t="shared" si="664"/>
        <v>100</v>
      </c>
      <c r="K1129" s="28">
        <f t="shared" si="663"/>
        <v>0</v>
      </c>
      <c r="L1129" s="28">
        <v>22037.9</v>
      </c>
      <c r="M1129" s="2">
        <f t="shared" si="669"/>
        <v>22037.9</v>
      </c>
      <c r="N1129" s="2">
        <f t="shared" si="669"/>
        <v>22037.9</v>
      </c>
      <c r="O1129" s="27">
        <f t="shared" si="665"/>
        <v>100</v>
      </c>
      <c r="P1129" s="34">
        <v>22037.9</v>
      </c>
      <c r="Q1129" s="34">
        <f t="shared" si="658"/>
        <v>0</v>
      </c>
      <c r="R1129" s="67">
        <f t="shared" si="656"/>
        <v>0</v>
      </c>
    </row>
    <row r="1130" spans="1:18">
      <c r="A1130" s="33" t="s">
        <v>175</v>
      </c>
      <c r="B1130" s="31">
        <v>910</v>
      </c>
      <c r="C1130" s="32">
        <v>10</v>
      </c>
      <c r="D1130" s="32">
        <v>2</v>
      </c>
      <c r="E1130" s="23" t="s">
        <v>861</v>
      </c>
      <c r="F1130" s="29" t="s">
        <v>176</v>
      </c>
      <c r="G1130" s="24">
        <v>0</v>
      </c>
      <c r="H1130" s="24">
        <v>1175000</v>
      </c>
      <c r="I1130" s="25">
        <v>1175000</v>
      </c>
      <c r="J1130" s="26">
        <f t="shared" si="664"/>
        <v>100</v>
      </c>
      <c r="K1130" s="28">
        <f t="shared" si="663"/>
        <v>0</v>
      </c>
      <c r="L1130" s="28">
        <v>1175</v>
      </c>
      <c r="M1130" s="2">
        <f t="shared" si="669"/>
        <v>1175</v>
      </c>
      <c r="N1130" s="2">
        <f t="shared" si="669"/>
        <v>1175</v>
      </c>
      <c r="O1130" s="27">
        <f t="shared" si="665"/>
        <v>100</v>
      </c>
      <c r="P1130" s="34">
        <v>1175</v>
      </c>
      <c r="Q1130" s="34">
        <f t="shared" si="658"/>
        <v>0</v>
      </c>
      <c r="R1130" s="67">
        <f t="shared" si="656"/>
        <v>0</v>
      </c>
    </row>
    <row r="1131" spans="1:18" ht="110.25">
      <c r="A1131" s="33" t="s">
        <v>862</v>
      </c>
      <c r="B1131" s="31">
        <v>910</v>
      </c>
      <c r="C1131" s="32">
        <v>10</v>
      </c>
      <c r="D1131" s="32">
        <v>2</v>
      </c>
      <c r="E1131" s="23" t="s">
        <v>863</v>
      </c>
      <c r="F1131" s="29" t="s">
        <v>94</v>
      </c>
      <c r="G1131" s="24">
        <v>0</v>
      </c>
      <c r="H1131" s="24">
        <v>44726100</v>
      </c>
      <c r="I1131" s="25">
        <v>44726100</v>
      </c>
      <c r="J1131" s="26">
        <f t="shared" si="664"/>
        <v>100</v>
      </c>
      <c r="K1131" s="2">
        <f t="shared" ref="K1131:M1131" si="672">SUM(K1132:K1133)</f>
        <v>0</v>
      </c>
      <c r="L1131" s="2">
        <f t="shared" si="672"/>
        <v>44726.1</v>
      </c>
      <c r="M1131" s="2">
        <f t="shared" si="672"/>
        <v>44726.1</v>
      </c>
      <c r="N1131" s="2">
        <f>SUM(N1132:N1133)</f>
        <v>44726.1</v>
      </c>
      <c r="O1131" s="27">
        <f t="shared" si="665"/>
        <v>100</v>
      </c>
      <c r="P1131" s="34">
        <v>44726.1</v>
      </c>
      <c r="Q1131" s="34">
        <f t="shared" si="658"/>
        <v>0</v>
      </c>
      <c r="R1131" s="67">
        <f t="shared" si="656"/>
        <v>0</v>
      </c>
    </row>
    <row r="1132" spans="1:18" ht="47.25">
      <c r="A1132" s="33" t="s">
        <v>110</v>
      </c>
      <c r="B1132" s="31">
        <v>910</v>
      </c>
      <c r="C1132" s="32">
        <v>10</v>
      </c>
      <c r="D1132" s="32">
        <v>2</v>
      </c>
      <c r="E1132" s="23" t="s">
        <v>863</v>
      </c>
      <c r="F1132" s="29" t="s">
        <v>111</v>
      </c>
      <c r="G1132" s="24">
        <v>0</v>
      </c>
      <c r="H1132" s="24">
        <v>35173600</v>
      </c>
      <c r="I1132" s="25">
        <v>35173600</v>
      </c>
      <c r="J1132" s="26">
        <f t="shared" si="664"/>
        <v>100</v>
      </c>
      <c r="K1132" s="28">
        <f t="shared" si="663"/>
        <v>0</v>
      </c>
      <c r="L1132" s="28">
        <v>35173.599999999999</v>
      </c>
      <c r="M1132" s="2">
        <f t="shared" si="669"/>
        <v>35173.599999999999</v>
      </c>
      <c r="N1132" s="2">
        <f t="shared" si="669"/>
        <v>35173.599999999999</v>
      </c>
      <c r="O1132" s="27">
        <f t="shared" si="665"/>
        <v>100</v>
      </c>
      <c r="P1132" s="34">
        <v>35173.599999999999</v>
      </c>
      <c r="Q1132" s="34">
        <f t="shared" si="658"/>
        <v>0</v>
      </c>
      <c r="R1132" s="67">
        <f t="shared" si="656"/>
        <v>0</v>
      </c>
    </row>
    <row r="1133" spans="1:18">
      <c r="A1133" s="33" t="s">
        <v>106</v>
      </c>
      <c r="B1133" s="31">
        <v>910</v>
      </c>
      <c r="C1133" s="32">
        <v>10</v>
      </c>
      <c r="D1133" s="32">
        <v>2</v>
      </c>
      <c r="E1133" s="23" t="s">
        <v>863</v>
      </c>
      <c r="F1133" s="29" t="s">
        <v>107</v>
      </c>
      <c r="G1133" s="24">
        <v>0</v>
      </c>
      <c r="H1133" s="24">
        <v>9552500</v>
      </c>
      <c r="I1133" s="25">
        <v>9552500</v>
      </c>
      <c r="J1133" s="26">
        <f t="shared" si="664"/>
        <v>100</v>
      </c>
      <c r="K1133" s="28">
        <f t="shared" si="663"/>
        <v>0</v>
      </c>
      <c r="L1133" s="28">
        <v>9552.5</v>
      </c>
      <c r="M1133" s="2">
        <f t="shared" si="669"/>
        <v>9552.5</v>
      </c>
      <c r="N1133" s="2">
        <f t="shared" si="669"/>
        <v>9552.5</v>
      </c>
      <c r="O1133" s="27">
        <f t="shared" si="665"/>
        <v>100</v>
      </c>
      <c r="P1133" s="34">
        <v>9552.5</v>
      </c>
      <c r="Q1133" s="34">
        <f t="shared" si="658"/>
        <v>0</v>
      </c>
      <c r="R1133" s="67">
        <f t="shared" si="656"/>
        <v>0</v>
      </c>
    </row>
    <row r="1134" spans="1:18" ht="141.75">
      <c r="A1134" s="33" t="s">
        <v>864</v>
      </c>
      <c r="B1134" s="31">
        <v>910</v>
      </c>
      <c r="C1134" s="32">
        <v>10</v>
      </c>
      <c r="D1134" s="32">
        <v>2</v>
      </c>
      <c r="E1134" s="23" t="s">
        <v>865</v>
      </c>
      <c r="F1134" s="29" t="s">
        <v>94</v>
      </c>
      <c r="G1134" s="24">
        <v>0</v>
      </c>
      <c r="H1134" s="24">
        <v>6440900</v>
      </c>
      <c r="I1134" s="25">
        <v>6440900</v>
      </c>
      <c r="J1134" s="26">
        <f t="shared" si="664"/>
        <v>100</v>
      </c>
      <c r="K1134" s="2">
        <f t="shared" ref="K1134:M1134" si="673">SUM(K1135:K1136)</f>
        <v>0</v>
      </c>
      <c r="L1134" s="2">
        <f t="shared" si="673"/>
        <v>6440.9</v>
      </c>
      <c r="M1134" s="2">
        <f t="shared" si="673"/>
        <v>6440.9</v>
      </c>
      <c r="N1134" s="2">
        <f>SUM(N1135:N1136)</f>
        <v>6440.9</v>
      </c>
      <c r="O1134" s="27">
        <f t="shared" si="665"/>
        <v>100</v>
      </c>
      <c r="P1134" s="34">
        <v>6440.9</v>
      </c>
      <c r="Q1134" s="34">
        <f t="shared" si="658"/>
        <v>0</v>
      </c>
      <c r="R1134" s="67">
        <f t="shared" si="656"/>
        <v>0</v>
      </c>
    </row>
    <row r="1135" spans="1:18">
      <c r="A1135" s="33" t="s">
        <v>106</v>
      </c>
      <c r="B1135" s="31">
        <v>910</v>
      </c>
      <c r="C1135" s="32">
        <v>10</v>
      </c>
      <c r="D1135" s="32">
        <v>2</v>
      </c>
      <c r="E1135" s="23" t="s">
        <v>865</v>
      </c>
      <c r="F1135" s="29" t="s">
        <v>107</v>
      </c>
      <c r="G1135" s="24">
        <v>0</v>
      </c>
      <c r="H1135" s="24">
        <v>4819900</v>
      </c>
      <c r="I1135" s="25">
        <v>4819900</v>
      </c>
      <c r="J1135" s="26">
        <f t="shared" si="664"/>
        <v>100</v>
      </c>
      <c r="K1135" s="28">
        <f t="shared" si="663"/>
        <v>0</v>
      </c>
      <c r="L1135" s="28">
        <v>4819.8999999999996</v>
      </c>
      <c r="M1135" s="2">
        <f t="shared" si="669"/>
        <v>4819.8999999999996</v>
      </c>
      <c r="N1135" s="2">
        <f t="shared" si="669"/>
        <v>4819.8999999999996</v>
      </c>
      <c r="O1135" s="27">
        <f t="shared" si="665"/>
        <v>100</v>
      </c>
      <c r="P1135" s="34">
        <v>4819.8999999999996</v>
      </c>
      <c r="Q1135" s="34">
        <f t="shared" si="658"/>
        <v>0</v>
      </c>
      <c r="R1135" s="67">
        <f t="shared" si="656"/>
        <v>0</v>
      </c>
    </row>
    <row r="1136" spans="1:18">
      <c r="A1136" s="33" t="s">
        <v>175</v>
      </c>
      <c r="B1136" s="31">
        <v>910</v>
      </c>
      <c r="C1136" s="32">
        <v>10</v>
      </c>
      <c r="D1136" s="32">
        <v>2</v>
      </c>
      <c r="E1136" s="23" t="s">
        <v>865</v>
      </c>
      <c r="F1136" s="29" t="s">
        <v>176</v>
      </c>
      <c r="G1136" s="24">
        <v>0</v>
      </c>
      <c r="H1136" s="24">
        <v>1621000</v>
      </c>
      <c r="I1136" s="25">
        <v>1621000</v>
      </c>
      <c r="J1136" s="26">
        <f t="shared" si="664"/>
        <v>100</v>
      </c>
      <c r="K1136" s="28">
        <f t="shared" si="663"/>
        <v>0</v>
      </c>
      <c r="L1136" s="28">
        <v>1621</v>
      </c>
      <c r="M1136" s="2">
        <f t="shared" si="669"/>
        <v>1621</v>
      </c>
      <c r="N1136" s="2">
        <f t="shared" si="669"/>
        <v>1621</v>
      </c>
      <c r="O1136" s="27">
        <f t="shared" si="665"/>
        <v>100</v>
      </c>
      <c r="P1136" s="34">
        <v>1621</v>
      </c>
      <c r="Q1136" s="34">
        <f t="shared" si="658"/>
        <v>0</v>
      </c>
      <c r="R1136" s="67">
        <f t="shared" si="656"/>
        <v>0</v>
      </c>
    </row>
    <row r="1137" spans="1:18" ht="78.75">
      <c r="A1137" s="33" t="s">
        <v>866</v>
      </c>
      <c r="B1137" s="31">
        <v>910</v>
      </c>
      <c r="C1137" s="32">
        <v>10</v>
      </c>
      <c r="D1137" s="32">
        <v>2</v>
      </c>
      <c r="E1137" s="23" t="s">
        <v>867</v>
      </c>
      <c r="F1137" s="29" t="s">
        <v>94</v>
      </c>
      <c r="G1137" s="24">
        <v>250000</v>
      </c>
      <c r="H1137" s="24">
        <v>1415000</v>
      </c>
      <c r="I1137" s="25">
        <v>1415000</v>
      </c>
      <c r="J1137" s="26">
        <f t="shared" si="664"/>
        <v>100</v>
      </c>
      <c r="K1137" s="2">
        <f t="shared" ref="K1137:M1137" si="674">SUM(K1138:K1139)</f>
        <v>250</v>
      </c>
      <c r="L1137" s="2">
        <f t="shared" si="674"/>
        <v>1415</v>
      </c>
      <c r="M1137" s="2">
        <f t="shared" si="674"/>
        <v>1415</v>
      </c>
      <c r="N1137" s="2">
        <f>SUM(N1138:N1139)</f>
        <v>1415</v>
      </c>
      <c r="O1137" s="27">
        <f t="shared" si="665"/>
        <v>100</v>
      </c>
      <c r="P1137" s="34">
        <v>1415</v>
      </c>
      <c r="Q1137" s="34">
        <f t="shared" si="658"/>
        <v>0</v>
      </c>
      <c r="R1137" s="67">
        <f t="shared" si="656"/>
        <v>0</v>
      </c>
    </row>
    <row r="1138" spans="1:18">
      <c r="A1138" s="33" t="s">
        <v>106</v>
      </c>
      <c r="B1138" s="31">
        <v>910</v>
      </c>
      <c r="C1138" s="32">
        <v>10</v>
      </c>
      <c r="D1138" s="32">
        <v>2</v>
      </c>
      <c r="E1138" s="23" t="s">
        <v>867</v>
      </c>
      <c r="F1138" s="29" t="s">
        <v>107</v>
      </c>
      <c r="G1138" s="24">
        <v>210000</v>
      </c>
      <c r="H1138" s="24">
        <v>875000</v>
      </c>
      <c r="I1138" s="25">
        <v>875000</v>
      </c>
      <c r="J1138" s="26">
        <f t="shared" si="664"/>
        <v>100</v>
      </c>
      <c r="K1138" s="28">
        <f t="shared" si="663"/>
        <v>210</v>
      </c>
      <c r="L1138" s="28">
        <v>875</v>
      </c>
      <c r="M1138" s="2">
        <f t="shared" si="669"/>
        <v>875</v>
      </c>
      <c r="N1138" s="2">
        <f t="shared" si="669"/>
        <v>875</v>
      </c>
      <c r="O1138" s="27">
        <f t="shared" si="665"/>
        <v>100</v>
      </c>
      <c r="P1138" s="34">
        <v>875</v>
      </c>
      <c r="Q1138" s="34">
        <f t="shared" si="658"/>
        <v>0</v>
      </c>
      <c r="R1138" s="67">
        <f t="shared" si="656"/>
        <v>0</v>
      </c>
    </row>
    <row r="1139" spans="1:18">
      <c r="A1139" s="33" t="s">
        <v>175</v>
      </c>
      <c r="B1139" s="31">
        <v>910</v>
      </c>
      <c r="C1139" s="32">
        <v>10</v>
      </c>
      <c r="D1139" s="32">
        <v>2</v>
      </c>
      <c r="E1139" s="23" t="s">
        <v>867</v>
      </c>
      <c r="F1139" s="29" t="s">
        <v>176</v>
      </c>
      <c r="G1139" s="24">
        <v>40000</v>
      </c>
      <c r="H1139" s="24">
        <v>540000</v>
      </c>
      <c r="I1139" s="25">
        <v>540000</v>
      </c>
      <c r="J1139" s="26">
        <f t="shared" si="664"/>
        <v>100</v>
      </c>
      <c r="K1139" s="28">
        <f t="shared" si="663"/>
        <v>40</v>
      </c>
      <c r="L1139" s="28">
        <v>540</v>
      </c>
      <c r="M1139" s="2">
        <f t="shared" si="669"/>
        <v>540</v>
      </c>
      <c r="N1139" s="2">
        <f t="shared" si="669"/>
        <v>540</v>
      </c>
      <c r="O1139" s="27">
        <f t="shared" si="665"/>
        <v>100</v>
      </c>
      <c r="P1139" s="34">
        <v>540</v>
      </c>
      <c r="Q1139" s="34">
        <f t="shared" si="658"/>
        <v>0</v>
      </c>
      <c r="R1139" s="67">
        <f t="shared" si="656"/>
        <v>0</v>
      </c>
    </row>
    <row r="1140" spans="1:18" ht="78.75">
      <c r="A1140" s="33" t="s">
        <v>868</v>
      </c>
      <c r="B1140" s="31">
        <v>910</v>
      </c>
      <c r="C1140" s="32">
        <v>10</v>
      </c>
      <c r="D1140" s="32">
        <v>2</v>
      </c>
      <c r="E1140" s="23" t="s">
        <v>869</v>
      </c>
      <c r="F1140" s="29" t="s">
        <v>94</v>
      </c>
      <c r="G1140" s="24">
        <v>0</v>
      </c>
      <c r="H1140" s="24">
        <v>22260900</v>
      </c>
      <c r="I1140" s="25">
        <v>22260900</v>
      </c>
      <c r="J1140" s="26">
        <f t="shared" si="664"/>
        <v>100</v>
      </c>
      <c r="K1140" s="2">
        <f t="shared" ref="K1140:M1140" si="675">K1141</f>
        <v>0</v>
      </c>
      <c r="L1140" s="2">
        <f t="shared" si="675"/>
        <v>22260.9</v>
      </c>
      <c r="M1140" s="2">
        <f t="shared" si="675"/>
        <v>22260.9</v>
      </c>
      <c r="N1140" s="2">
        <f>N1141</f>
        <v>22260.9</v>
      </c>
      <c r="O1140" s="27">
        <f t="shared" si="665"/>
        <v>100</v>
      </c>
      <c r="P1140" s="34">
        <v>22260.9</v>
      </c>
      <c r="Q1140" s="34">
        <f t="shared" si="658"/>
        <v>0</v>
      </c>
      <c r="R1140" s="67">
        <f t="shared" si="656"/>
        <v>0</v>
      </c>
    </row>
    <row r="1141" spans="1:18" ht="47.25">
      <c r="A1141" s="33" t="s">
        <v>110</v>
      </c>
      <c r="B1141" s="31">
        <v>910</v>
      </c>
      <c r="C1141" s="32">
        <v>10</v>
      </c>
      <c r="D1141" s="32">
        <v>2</v>
      </c>
      <c r="E1141" s="23" t="s">
        <v>869</v>
      </c>
      <c r="F1141" s="29" t="s">
        <v>111</v>
      </c>
      <c r="G1141" s="24">
        <v>0</v>
      </c>
      <c r="H1141" s="24">
        <v>22260900</v>
      </c>
      <c r="I1141" s="25">
        <v>22260900</v>
      </c>
      <c r="J1141" s="26">
        <f t="shared" si="664"/>
        <v>100</v>
      </c>
      <c r="K1141" s="28">
        <f t="shared" si="663"/>
        <v>0</v>
      </c>
      <c r="L1141" s="28">
        <v>22260.9</v>
      </c>
      <c r="M1141" s="2">
        <f t="shared" si="669"/>
        <v>22260.9</v>
      </c>
      <c r="N1141" s="2">
        <f t="shared" si="669"/>
        <v>22260.9</v>
      </c>
      <c r="O1141" s="27">
        <f t="shared" si="665"/>
        <v>100</v>
      </c>
      <c r="P1141" s="34">
        <v>22260.9</v>
      </c>
      <c r="Q1141" s="34">
        <f t="shared" si="658"/>
        <v>0</v>
      </c>
      <c r="R1141" s="67">
        <f t="shared" si="656"/>
        <v>0</v>
      </c>
    </row>
    <row r="1142" spans="1:18" ht="78.75">
      <c r="A1142" s="33" t="s">
        <v>119</v>
      </c>
      <c r="B1142" s="31">
        <v>910</v>
      </c>
      <c r="C1142" s="32">
        <v>10</v>
      </c>
      <c r="D1142" s="32">
        <v>2</v>
      </c>
      <c r="E1142" s="23" t="s">
        <v>120</v>
      </c>
      <c r="F1142" s="29" t="s">
        <v>94</v>
      </c>
      <c r="G1142" s="24">
        <v>0</v>
      </c>
      <c r="H1142" s="24">
        <v>2662000</v>
      </c>
      <c r="I1142" s="25">
        <v>2662000</v>
      </c>
      <c r="J1142" s="26">
        <f t="shared" si="664"/>
        <v>100</v>
      </c>
      <c r="K1142" s="2">
        <f t="shared" ref="K1142:M1142" si="676">SUM(K1143:K1144)</f>
        <v>0</v>
      </c>
      <c r="L1142" s="2">
        <f t="shared" si="676"/>
        <v>2662</v>
      </c>
      <c r="M1142" s="2">
        <f t="shared" si="676"/>
        <v>2662</v>
      </c>
      <c r="N1142" s="2">
        <f>SUM(N1143:N1144)</f>
        <v>2662</v>
      </c>
      <c r="O1142" s="27">
        <f t="shared" si="665"/>
        <v>100</v>
      </c>
      <c r="P1142" s="34">
        <v>2662</v>
      </c>
      <c r="Q1142" s="34">
        <f t="shared" si="658"/>
        <v>0</v>
      </c>
      <c r="R1142" s="67">
        <f t="shared" si="656"/>
        <v>0</v>
      </c>
    </row>
    <row r="1143" spans="1:18">
      <c r="A1143" s="33" t="s">
        <v>106</v>
      </c>
      <c r="B1143" s="31">
        <v>910</v>
      </c>
      <c r="C1143" s="32">
        <v>10</v>
      </c>
      <c r="D1143" s="32">
        <v>2</v>
      </c>
      <c r="E1143" s="23" t="s">
        <v>120</v>
      </c>
      <c r="F1143" s="29" t="s">
        <v>107</v>
      </c>
      <c r="G1143" s="24">
        <v>0</v>
      </c>
      <c r="H1143" s="24">
        <v>1065000</v>
      </c>
      <c r="I1143" s="25">
        <v>1065000</v>
      </c>
      <c r="J1143" s="26">
        <f t="shared" si="664"/>
        <v>100</v>
      </c>
      <c r="K1143" s="28">
        <f t="shared" si="663"/>
        <v>0</v>
      </c>
      <c r="L1143" s="28">
        <v>1065</v>
      </c>
      <c r="M1143" s="2">
        <f t="shared" si="669"/>
        <v>1065</v>
      </c>
      <c r="N1143" s="2">
        <f t="shared" si="669"/>
        <v>1065</v>
      </c>
      <c r="O1143" s="27">
        <f t="shared" si="665"/>
        <v>100</v>
      </c>
      <c r="P1143" s="34">
        <v>1065</v>
      </c>
      <c r="Q1143" s="34">
        <f t="shared" si="658"/>
        <v>0</v>
      </c>
      <c r="R1143" s="67">
        <f t="shared" si="656"/>
        <v>0</v>
      </c>
    </row>
    <row r="1144" spans="1:18">
      <c r="A1144" s="33" t="s">
        <v>175</v>
      </c>
      <c r="B1144" s="31">
        <v>910</v>
      </c>
      <c r="C1144" s="32">
        <v>10</v>
      </c>
      <c r="D1144" s="32">
        <v>2</v>
      </c>
      <c r="E1144" s="23" t="s">
        <v>120</v>
      </c>
      <c r="F1144" s="29" t="s">
        <v>176</v>
      </c>
      <c r="G1144" s="24">
        <v>0</v>
      </c>
      <c r="H1144" s="24">
        <v>1597000</v>
      </c>
      <c r="I1144" s="25">
        <v>1597000</v>
      </c>
      <c r="J1144" s="26">
        <f t="shared" si="664"/>
        <v>100</v>
      </c>
      <c r="K1144" s="28">
        <f t="shared" si="663"/>
        <v>0</v>
      </c>
      <c r="L1144" s="28">
        <v>1597</v>
      </c>
      <c r="M1144" s="2">
        <f t="shared" si="669"/>
        <v>1597</v>
      </c>
      <c r="N1144" s="2">
        <f t="shared" si="669"/>
        <v>1597</v>
      </c>
      <c r="O1144" s="27">
        <f t="shared" si="665"/>
        <v>100</v>
      </c>
      <c r="P1144" s="34">
        <v>1597</v>
      </c>
      <c r="Q1144" s="34">
        <f t="shared" si="658"/>
        <v>0</v>
      </c>
      <c r="R1144" s="67">
        <f t="shared" si="656"/>
        <v>0</v>
      </c>
    </row>
    <row r="1145" spans="1:18" ht="63">
      <c r="A1145" s="33" t="s">
        <v>157</v>
      </c>
      <c r="B1145" s="31">
        <v>910</v>
      </c>
      <c r="C1145" s="32">
        <v>10</v>
      </c>
      <c r="D1145" s="32">
        <v>2</v>
      </c>
      <c r="E1145" s="23" t="s">
        <v>158</v>
      </c>
      <c r="F1145" s="29" t="s">
        <v>94</v>
      </c>
      <c r="G1145" s="24">
        <v>0</v>
      </c>
      <c r="H1145" s="24">
        <v>3901282</v>
      </c>
      <c r="I1145" s="25">
        <v>3901282</v>
      </c>
      <c r="J1145" s="26">
        <f t="shared" si="664"/>
        <v>100</v>
      </c>
      <c r="K1145" s="2">
        <f t="shared" ref="K1145:M1145" si="677">SUM(K1146:K1147)</f>
        <v>0</v>
      </c>
      <c r="L1145" s="2">
        <f t="shared" si="677"/>
        <v>3901.3</v>
      </c>
      <c r="M1145" s="2">
        <f t="shared" si="677"/>
        <v>3901.3</v>
      </c>
      <c r="N1145" s="2">
        <f>SUM(N1146:N1147)</f>
        <v>3901.3</v>
      </c>
      <c r="O1145" s="27">
        <f t="shared" si="665"/>
        <v>100</v>
      </c>
      <c r="P1145" s="34">
        <v>3901.3</v>
      </c>
      <c r="Q1145" s="34">
        <f t="shared" si="658"/>
        <v>0</v>
      </c>
      <c r="R1145" s="67">
        <f t="shared" si="656"/>
        <v>0</v>
      </c>
    </row>
    <row r="1146" spans="1:18">
      <c r="A1146" s="33" t="s">
        <v>106</v>
      </c>
      <c r="B1146" s="31">
        <v>910</v>
      </c>
      <c r="C1146" s="32">
        <v>10</v>
      </c>
      <c r="D1146" s="32">
        <v>2</v>
      </c>
      <c r="E1146" s="23" t="s">
        <v>158</v>
      </c>
      <c r="F1146" s="29" t="s">
        <v>107</v>
      </c>
      <c r="G1146" s="24">
        <v>0</v>
      </c>
      <c r="H1146" s="24">
        <v>2338002</v>
      </c>
      <c r="I1146" s="25">
        <v>2338002</v>
      </c>
      <c r="J1146" s="26">
        <f t="shared" si="664"/>
        <v>100</v>
      </c>
      <c r="K1146" s="28">
        <f t="shared" si="663"/>
        <v>0</v>
      </c>
      <c r="L1146" s="28">
        <v>2338</v>
      </c>
      <c r="M1146" s="2">
        <f t="shared" si="669"/>
        <v>2338</v>
      </c>
      <c r="N1146" s="2">
        <f t="shared" si="669"/>
        <v>2338</v>
      </c>
      <c r="O1146" s="27">
        <f t="shared" si="665"/>
        <v>100</v>
      </c>
      <c r="P1146" s="34">
        <v>2338</v>
      </c>
      <c r="Q1146" s="34">
        <f t="shared" si="658"/>
        <v>0</v>
      </c>
      <c r="R1146" s="67">
        <f t="shared" si="656"/>
        <v>0</v>
      </c>
    </row>
    <row r="1147" spans="1:18">
      <c r="A1147" s="33" t="s">
        <v>175</v>
      </c>
      <c r="B1147" s="31">
        <v>910</v>
      </c>
      <c r="C1147" s="32">
        <v>10</v>
      </c>
      <c r="D1147" s="32">
        <v>2</v>
      </c>
      <c r="E1147" s="23" t="s">
        <v>158</v>
      </c>
      <c r="F1147" s="29" t="s">
        <v>176</v>
      </c>
      <c r="G1147" s="24">
        <v>0</v>
      </c>
      <c r="H1147" s="24">
        <v>1563280</v>
      </c>
      <c r="I1147" s="25">
        <v>1563280</v>
      </c>
      <c r="J1147" s="26">
        <f t="shared" si="664"/>
        <v>100</v>
      </c>
      <c r="K1147" s="28">
        <f t="shared" si="663"/>
        <v>0</v>
      </c>
      <c r="L1147" s="28">
        <v>1563.3</v>
      </c>
      <c r="M1147" s="2">
        <f t="shared" si="669"/>
        <v>1563.3</v>
      </c>
      <c r="N1147" s="2">
        <f t="shared" si="669"/>
        <v>1563.3</v>
      </c>
      <c r="O1147" s="27">
        <f t="shared" si="665"/>
        <v>100</v>
      </c>
      <c r="P1147" s="34">
        <v>1563.3</v>
      </c>
      <c r="Q1147" s="34">
        <f t="shared" si="658"/>
        <v>0</v>
      </c>
      <c r="R1147" s="67">
        <f t="shared" si="656"/>
        <v>0</v>
      </c>
    </row>
    <row r="1148" spans="1:18">
      <c r="A1148" s="33" t="s">
        <v>72</v>
      </c>
      <c r="B1148" s="31">
        <v>910</v>
      </c>
      <c r="C1148" s="32">
        <v>10</v>
      </c>
      <c r="D1148" s="32">
        <v>3</v>
      </c>
      <c r="E1148" s="23" t="s">
        <v>94</v>
      </c>
      <c r="F1148" s="29" t="s">
        <v>94</v>
      </c>
      <c r="G1148" s="24">
        <v>768842300</v>
      </c>
      <c r="H1148" s="24">
        <v>4005391084</v>
      </c>
      <c r="I1148" s="25">
        <v>2929135875.2399998</v>
      </c>
      <c r="J1148" s="26">
        <f t="shared" si="664"/>
        <v>73.099999999999994</v>
      </c>
      <c r="K1148" s="2">
        <f t="shared" ref="K1148:M1148" si="678">K1149+K1151+K1153+K1155+K1158+K1160+K1163+K1166+K1170+K1173+K1177+K1181+K1183+K1185+K1187+K1190+K1192+K1195+K1197+K1201+K1204+K1206+K1208+K1210+K1212+K1215</f>
        <v>768842.3</v>
      </c>
      <c r="L1148" s="2">
        <f t="shared" si="678"/>
        <v>3833226.1</v>
      </c>
      <c r="M1148" s="2">
        <f t="shared" si="678"/>
        <v>4005391.1</v>
      </c>
      <c r="N1148" s="2">
        <f>N1149+N1151+N1153+N1155+N1158+N1160+N1163+N1166+N1170+N1173+N1177+N1181+N1183+N1185+N1187+N1190+N1192+N1195+N1197+N1201+N1204+N1206+N1208+N1210+N1212+N1215</f>
        <v>2929136</v>
      </c>
      <c r="O1148" s="27">
        <f t="shared" si="665"/>
        <v>73.099999999999994</v>
      </c>
      <c r="P1148" s="34">
        <v>2929135.9</v>
      </c>
      <c r="Q1148" s="34">
        <f t="shared" si="658"/>
        <v>0.1</v>
      </c>
      <c r="R1148" s="67">
        <f t="shared" si="656"/>
        <v>0</v>
      </c>
    </row>
    <row r="1149" spans="1:18" ht="78.75">
      <c r="A1149" s="33" t="s">
        <v>870</v>
      </c>
      <c r="B1149" s="31">
        <v>910</v>
      </c>
      <c r="C1149" s="32">
        <v>10</v>
      </c>
      <c r="D1149" s="32">
        <v>3</v>
      </c>
      <c r="E1149" s="23" t="s">
        <v>871</v>
      </c>
      <c r="F1149" s="29" t="s">
        <v>94</v>
      </c>
      <c r="G1149" s="24">
        <v>0</v>
      </c>
      <c r="H1149" s="24">
        <v>1325666600</v>
      </c>
      <c r="I1149" s="25">
        <v>455000000</v>
      </c>
      <c r="J1149" s="26">
        <f t="shared" si="664"/>
        <v>34.299999999999997</v>
      </c>
      <c r="K1149" s="2">
        <f t="shared" ref="K1149:M1149" si="679">K1150</f>
        <v>0</v>
      </c>
      <c r="L1149" s="2">
        <f t="shared" si="679"/>
        <v>1325666.6000000001</v>
      </c>
      <c r="M1149" s="2">
        <f t="shared" si="679"/>
        <v>1325666.6000000001</v>
      </c>
      <c r="N1149" s="2">
        <f>N1150</f>
        <v>455000</v>
      </c>
      <c r="O1149" s="27">
        <f t="shared" si="665"/>
        <v>34.299999999999997</v>
      </c>
      <c r="P1149" s="34">
        <v>455000</v>
      </c>
      <c r="Q1149" s="34">
        <f t="shared" si="658"/>
        <v>0</v>
      </c>
      <c r="R1149" s="67">
        <f t="shared" si="656"/>
        <v>0</v>
      </c>
    </row>
    <row r="1150" spans="1:18" ht="31.5">
      <c r="A1150" s="33" t="s">
        <v>98</v>
      </c>
      <c r="B1150" s="31">
        <v>910</v>
      </c>
      <c r="C1150" s="32">
        <v>10</v>
      </c>
      <c r="D1150" s="32">
        <v>3</v>
      </c>
      <c r="E1150" s="23" t="s">
        <v>871</v>
      </c>
      <c r="F1150" s="29" t="s">
        <v>99</v>
      </c>
      <c r="G1150" s="24">
        <v>0</v>
      </c>
      <c r="H1150" s="24">
        <v>1325666600</v>
      </c>
      <c r="I1150" s="25">
        <v>455000000</v>
      </c>
      <c r="J1150" s="26">
        <f t="shared" si="664"/>
        <v>34.299999999999997</v>
      </c>
      <c r="K1150" s="28">
        <f t="shared" si="663"/>
        <v>0</v>
      </c>
      <c r="L1150" s="28">
        <v>1325666.6000000001</v>
      </c>
      <c r="M1150" s="2">
        <f t="shared" si="669"/>
        <v>1325666.6000000001</v>
      </c>
      <c r="N1150" s="2">
        <f t="shared" si="669"/>
        <v>455000</v>
      </c>
      <c r="O1150" s="27">
        <f t="shared" si="665"/>
        <v>34.299999999999997</v>
      </c>
      <c r="P1150" s="34">
        <v>455000</v>
      </c>
      <c r="Q1150" s="34">
        <f t="shared" si="658"/>
        <v>0</v>
      </c>
      <c r="R1150" s="67">
        <f t="shared" si="656"/>
        <v>0</v>
      </c>
    </row>
    <row r="1151" spans="1:18" ht="78.75">
      <c r="A1151" s="33" t="s">
        <v>872</v>
      </c>
      <c r="B1151" s="31">
        <v>910</v>
      </c>
      <c r="C1151" s="32">
        <v>10</v>
      </c>
      <c r="D1151" s="32">
        <v>3</v>
      </c>
      <c r="E1151" s="23" t="s">
        <v>873</v>
      </c>
      <c r="F1151" s="29" t="s">
        <v>94</v>
      </c>
      <c r="G1151" s="24">
        <v>1000000</v>
      </c>
      <c r="H1151" s="24">
        <v>2305000</v>
      </c>
      <c r="I1151" s="25">
        <v>2305000</v>
      </c>
      <c r="J1151" s="26">
        <f t="shared" si="664"/>
        <v>100</v>
      </c>
      <c r="K1151" s="2">
        <f t="shared" ref="K1151:M1151" si="680">K1152</f>
        <v>1000</v>
      </c>
      <c r="L1151" s="2">
        <f t="shared" si="680"/>
        <v>2305</v>
      </c>
      <c r="M1151" s="2">
        <f t="shared" si="680"/>
        <v>2305</v>
      </c>
      <c r="N1151" s="2">
        <f>N1152</f>
        <v>2305</v>
      </c>
      <c r="O1151" s="27">
        <f t="shared" si="665"/>
        <v>100</v>
      </c>
      <c r="P1151" s="34">
        <v>2305</v>
      </c>
      <c r="Q1151" s="34">
        <f t="shared" si="658"/>
        <v>0</v>
      </c>
      <c r="R1151" s="67">
        <f t="shared" si="656"/>
        <v>0</v>
      </c>
    </row>
    <row r="1152" spans="1:18" ht="31.5">
      <c r="A1152" s="33" t="s">
        <v>98</v>
      </c>
      <c r="B1152" s="31">
        <v>910</v>
      </c>
      <c r="C1152" s="32">
        <v>10</v>
      </c>
      <c r="D1152" s="32">
        <v>3</v>
      </c>
      <c r="E1152" s="23" t="s">
        <v>873</v>
      </c>
      <c r="F1152" s="29" t="s">
        <v>99</v>
      </c>
      <c r="G1152" s="24">
        <v>1000000</v>
      </c>
      <c r="H1152" s="24">
        <v>2305000</v>
      </c>
      <c r="I1152" s="25">
        <v>2305000</v>
      </c>
      <c r="J1152" s="26">
        <f t="shared" si="664"/>
        <v>100</v>
      </c>
      <c r="K1152" s="28">
        <f t="shared" si="663"/>
        <v>1000</v>
      </c>
      <c r="L1152" s="28">
        <v>2305</v>
      </c>
      <c r="M1152" s="2">
        <f t="shared" si="669"/>
        <v>2305</v>
      </c>
      <c r="N1152" s="2">
        <f t="shared" si="669"/>
        <v>2305</v>
      </c>
      <c r="O1152" s="27">
        <f t="shared" si="665"/>
        <v>100</v>
      </c>
      <c r="P1152" s="34">
        <v>2305</v>
      </c>
      <c r="Q1152" s="34">
        <f t="shared" si="658"/>
        <v>0</v>
      </c>
      <c r="R1152" s="67">
        <f t="shared" si="656"/>
        <v>0</v>
      </c>
    </row>
    <row r="1153" spans="1:18" ht="78.75">
      <c r="A1153" s="33" t="s">
        <v>874</v>
      </c>
      <c r="B1153" s="31">
        <v>910</v>
      </c>
      <c r="C1153" s="32">
        <v>10</v>
      </c>
      <c r="D1153" s="32">
        <v>3</v>
      </c>
      <c r="E1153" s="23" t="s">
        <v>875</v>
      </c>
      <c r="F1153" s="29" t="s">
        <v>94</v>
      </c>
      <c r="G1153" s="24">
        <v>18713000</v>
      </c>
      <c r="H1153" s="24">
        <v>18713000</v>
      </c>
      <c r="I1153" s="25">
        <v>18713000</v>
      </c>
      <c r="J1153" s="26">
        <f t="shared" si="664"/>
        <v>100</v>
      </c>
      <c r="K1153" s="2">
        <f t="shared" ref="K1153:M1153" si="681">K1154</f>
        <v>18713</v>
      </c>
      <c r="L1153" s="2">
        <f t="shared" si="681"/>
        <v>18713</v>
      </c>
      <c r="M1153" s="2">
        <f t="shared" si="681"/>
        <v>18713</v>
      </c>
      <c r="N1153" s="2">
        <f>N1154</f>
        <v>18713</v>
      </c>
      <c r="O1153" s="27">
        <f t="shared" si="665"/>
        <v>100</v>
      </c>
      <c r="P1153" s="34">
        <v>18713</v>
      </c>
      <c r="Q1153" s="34">
        <f t="shared" si="658"/>
        <v>0</v>
      </c>
      <c r="R1153" s="67">
        <f t="shared" si="656"/>
        <v>0</v>
      </c>
    </row>
    <row r="1154" spans="1:18">
      <c r="A1154" s="33" t="s">
        <v>106</v>
      </c>
      <c r="B1154" s="31">
        <v>910</v>
      </c>
      <c r="C1154" s="32">
        <v>10</v>
      </c>
      <c r="D1154" s="32">
        <v>3</v>
      </c>
      <c r="E1154" s="23" t="s">
        <v>875</v>
      </c>
      <c r="F1154" s="29" t="s">
        <v>107</v>
      </c>
      <c r="G1154" s="24">
        <v>18713000</v>
      </c>
      <c r="H1154" s="24">
        <v>18713000</v>
      </c>
      <c r="I1154" s="25">
        <v>18713000</v>
      </c>
      <c r="J1154" s="26">
        <f t="shared" si="664"/>
        <v>100</v>
      </c>
      <c r="K1154" s="28">
        <f t="shared" si="663"/>
        <v>18713</v>
      </c>
      <c r="L1154" s="28">
        <v>18713</v>
      </c>
      <c r="M1154" s="2">
        <f t="shared" si="669"/>
        <v>18713</v>
      </c>
      <c r="N1154" s="2">
        <f t="shared" si="669"/>
        <v>18713</v>
      </c>
      <c r="O1154" s="27">
        <f t="shared" si="665"/>
        <v>100</v>
      </c>
      <c r="P1154" s="34">
        <v>18713</v>
      </c>
      <c r="Q1154" s="34">
        <f t="shared" si="658"/>
        <v>0</v>
      </c>
      <c r="R1154" s="67">
        <f t="shared" si="656"/>
        <v>0</v>
      </c>
    </row>
    <row r="1155" spans="1:18" ht="78.75">
      <c r="A1155" s="33" t="s">
        <v>876</v>
      </c>
      <c r="B1155" s="31">
        <v>910</v>
      </c>
      <c r="C1155" s="32">
        <v>10</v>
      </c>
      <c r="D1155" s="32">
        <v>3</v>
      </c>
      <c r="E1155" s="23" t="s">
        <v>877</v>
      </c>
      <c r="F1155" s="29" t="s">
        <v>94</v>
      </c>
      <c r="G1155" s="24">
        <v>166289000</v>
      </c>
      <c r="H1155" s="24">
        <v>169664500</v>
      </c>
      <c r="I1155" s="25">
        <v>169148349.90000001</v>
      </c>
      <c r="J1155" s="26">
        <f t="shared" si="664"/>
        <v>99.7</v>
      </c>
      <c r="K1155" s="2">
        <f t="shared" ref="K1155:M1155" si="682">SUM(K1156:K1157)</f>
        <v>166289</v>
      </c>
      <c r="L1155" s="2">
        <f t="shared" ref="L1155" si="683">SUM(L1156:L1157)</f>
        <v>169664.5</v>
      </c>
      <c r="M1155" s="2">
        <f t="shared" si="682"/>
        <v>169664.5</v>
      </c>
      <c r="N1155" s="2">
        <f>SUM(N1156:N1157)</f>
        <v>169148.4</v>
      </c>
      <c r="O1155" s="27">
        <f t="shared" si="665"/>
        <v>99.7</v>
      </c>
      <c r="P1155" s="34">
        <v>169148.3</v>
      </c>
      <c r="Q1155" s="34">
        <f t="shared" si="658"/>
        <v>0.1</v>
      </c>
      <c r="R1155" s="67">
        <f t="shared" si="656"/>
        <v>0</v>
      </c>
    </row>
    <row r="1156" spans="1:18" ht="31.5">
      <c r="A1156" s="33" t="s">
        <v>114</v>
      </c>
      <c r="B1156" s="31">
        <v>910</v>
      </c>
      <c r="C1156" s="32">
        <v>10</v>
      </c>
      <c r="D1156" s="32">
        <v>3</v>
      </c>
      <c r="E1156" s="23" t="s">
        <v>877</v>
      </c>
      <c r="F1156" s="29" t="s">
        <v>115</v>
      </c>
      <c r="G1156" s="24">
        <v>0</v>
      </c>
      <c r="H1156" s="24">
        <v>697000</v>
      </c>
      <c r="I1156" s="25">
        <v>328655.89</v>
      </c>
      <c r="J1156" s="26">
        <f t="shared" si="664"/>
        <v>47.2</v>
      </c>
      <c r="K1156" s="28">
        <f t="shared" si="663"/>
        <v>0</v>
      </c>
      <c r="L1156" s="28">
        <v>697</v>
      </c>
      <c r="M1156" s="2">
        <f t="shared" si="669"/>
        <v>697</v>
      </c>
      <c r="N1156" s="2">
        <f t="shared" si="669"/>
        <v>328.7</v>
      </c>
      <c r="O1156" s="27">
        <f t="shared" si="665"/>
        <v>47.2</v>
      </c>
      <c r="P1156" s="34">
        <v>328.7</v>
      </c>
      <c r="Q1156" s="34">
        <f t="shared" si="658"/>
        <v>0</v>
      </c>
      <c r="R1156" s="67">
        <f t="shared" si="656"/>
        <v>0</v>
      </c>
    </row>
    <row r="1157" spans="1:18" ht="31.5">
      <c r="A1157" s="33" t="s">
        <v>98</v>
      </c>
      <c r="B1157" s="31">
        <v>910</v>
      </c>
      <c r="C1157" s="32">
        <v>10</v>
      </c>
      <c r="D1157" s="32">
        <v>3</v>
      </c>
      <c r="E1157" s="23" t="s">
        <v>877</v>
      </c>
      <c r="F1157" s="29" t="s">
        <v>99</v>
      </c>
      <c r="G1157" s="24">
        <v>166289000</v>
      </c>
      <c r="H1157" s="24">
        <v>168967500</v>
      </c>
      <c r="I1157" s="25">
        <v>168819694.00999999</v>
      </c>
      <c r="J1157" s="26">
        <f t="shared" si="664"/>
        <v>99.9</v>
      </c>
      <c r="K1157" s="28">
        <f t="shared" si="663"/>
        <v>166289</v>
      </c>
      <c r="L1157" s="28">
        <v>168967.5</v>
      </c>
      <c r="M1157" s="2">
        <f t="shared" si="669"/>
        <v>168967.5</v>
      </c>
      <c r="N1157" s="2">
        <f t="shared" si="669"/>
        <v>168819.7</v>
      </c>
      <c r="O1157" s="27">
        <f t="shared" si="665"/>
        <v>99.9</v>
      </c>
      <c r="P1157" s="34">
        <v>168819.7</v>
      </c>
      <c r="Q1157" s="34">
        <f t="shared" si="658"/>
        <v>0</v>
      </c>
      <c r="R1157" s="67">
        <f t="shared" si="656"/>
        <v>0</v>
      </c>
    </row>
    <row r="1158" spans="1:18" ht="78.75">
      <c r="A1158" s="33" t="s">
        <v>878</v>
      </c>
      <c r="B1158" s="31">
        <v>910</v>
      </c>
      <c r="C1158" s="32">
        <v>10</v>
      </c>
      <c r="D1158" s="32">
        <v>3</v>
      </c>
      <c r="E1158" s="23" t="s">
        <v>879</v>
      </c>
      <c r="F1158" s="29" t="s">
        <v>94</v>
      </c>
      <c r="G1158" s="24">
        <v>1000000</v>
      </c>
      <c r="H1158" s="24">
        <v>40000</v>
      </c>
      <c r="I1158" s="25">
        <v>22768</v>
      </c>
      <c r="J1158" s="26">
        <f t="shared" si="664"/>
        <v>56.9</v>
      </c>
      <c r="K1158" s="2">
        <f t="shared" ref="K1158:M1158" si="684">K1159</f>
        <v>1000</v>
      </c>
      <c r="L1158" s="2">
        <f t="shared" si="684"/>
        <v>40</v>
      </c>
      <c r="M1158" s="2">
        <f t="shared" si="684"/>
        <v>40</v>
      </c>
      <c r="N1158" s="2">
        <f>N1159</f>
        <v>22.8</v>
      </c>
      <c r="O1158" s="27">
        <f t="shared" si="665"/>
        <v>57</v>
      </c>
      <c r="P1158" s="34">
        <v>22.8</v>
      </c>
      <c r="Q1158" s="34">
        <f t="shared" si="658"/>
        <v>0</v>
      </c>
      <c r="R1158" s="67">
        <f t="shared" si="656"/>
        <v>0</v>
      </c>
    </row>
    <row r="1159" spans="1:18" ht="31.5">
      <c r="A1159" s="33" t="s">
        <v>163</v>
      </c>
      <c r="B1159" s="31">
        <v>910</v>
      </c>
      <c r="C1159" s="32">
        <v>10</v>
      </c>
      <c r="D1159" s="32">
        <v>3</v>
      </c>
      <c r="E1159" s="23" t="s">
        <v>879</v>
      </c>
      <c r="F1159" s="29" t="s">
        <v>164</v>
      </c>
      <c r="G1159" s="24">
        <v>1000000</v>
      </c>
      <c r="H1159" s="24">
        <v>40000</v>
      </c>
      <c r="I1159" s="25">
        <v>22768</v>
      </c>
      <c r="J1159" s="26">
        <f t="shared" si="664"/>
        <v>56.9</v>
      </c>
      <c r="K1159" s="28">
        <f t="shared" si="663"/>
        <v>1000</v>
      </c>
      <c r="L1159" s="28">
        <v>40</v>
      </c>
      <c r="M1159" s="2">
        <f t="shared" si="669"/>
        <v>40</v>
      </c>
      <c r="N1159" s="2">
        <f t="shared" si="669"/>
        <v>22.8</v>
      </c>
      <c r="O1159" s="27">
        <f t="shared" si="665"/>
        <v>57</v>
      </c>
      <c r="P1159" s="34">
        <v>22.8</v>
      </c>
      <c r="Q1159" s="34">
        <f t="shared" si="658"/>
        <v>0</v>
      </c>
      <c r="R1159" s="67">
        <f t="shared" si="656"/>
        <v>0</v>
      </c>
    </row>
    <row r="1160" spans="1:18" ht="78.75">
      <c r="A1160" s="33" t="s">
        <v>880</v>
      </c>
      <c r="B1160" s="31">
        <v>910</v>
      </c>
      <c r="C1160" s="32">
        <v>10</v>
      </c>
      <c r="D1160" s="32">
        <v>3</v>
      </c>
      <c r="E1160" s="23" t="s">
        <v>881</v>
      </c>
      <c r="F1160" s="29" t="s">
        <v>94</v>
      </c>
      <c r="G1160" s="24">
        <v>1720000</v>
      </c>
      <c r="H1160" s="24">
        <v>1380000</v>
      </c>
      <c r="I1160" s="25">
        <v>1353225</v>
      </c>
      <c r="J1160" s="26">
        <f t="shared" si="664"/>
        <v>98.1</v>
      </c>
      <c r="K1160" s="2">
        <f t="shared" ref="K1160:M1160" si="685">SUM(K1161:K1162)</f>
        <v>1720</v>
      </c>
      <c r="L1160" s="2">
        <f t="shared" si="685"/>
        <v>1380</v>
      </c>
      <c r="M1160" s="2">
        <f t="shared" si="685"/>
        <v>1380</v>
      </c>
      <c r="N1160" s="2">
        <f>SUM(N1161:N1162)</f>
        <v>1353.2</v>
      </c>
      <c r="O1160" s="27">
        <f t="shared" si="665"/>
        <v>98.1</v>
      </c>
      <c r="P1160" s="34">
        <v>1353.2</v>
      </c>
      <c r="Q1160" s="34">
        <f t="shared" si="658"/>
        <v>0</v>
      </c>
      <c r="R1160" s="67">
        <f t="shared" si="656"/>
        <v>0</v>
      </c>
    </row>
    <row r="1161" spans="1:18" ht="31.5">
      <c r="A1161" s="33" t="s">
        <v>114</v>
      </c>
      <c r="B1161" s="31">
        <v>910</v>
      </c>
      <c r="C1161" s="32">
        <v>10</v>
      </c>
      <c r="D1161" s="32">
        <v>3</v>
      </c>
      <c r="E1161" s="23" t="s">
        <v>881</v>
      </c>
      <c r="F1161" s="29" t="s">
        <v>115</v>
      </c>
      <c r="G1161" s="24">
        <v>0</v>
      </c>
      <c r="H1161" s="24">
        <v>5000</v>
      </c>
      <c r="I1161" s="25">
        <v>3225</v>
      </c>
      <c r="J1161" s="26">
        <f t="shared" si="664"/>
        <v>64.5</v>
      </c>
      <c r="K1161" s="28">
        <f t="shared" si="663"/>
        <v>0</v>
      </c>
      <c r="L1161" s="28">
        <v>5</v>
      </c>
      <c r="M1161" s="2">
        <f t="shared" si="669"/>
        <v>5</v>
      </c>
      <c r="N1161" s="2">
        <f t="shared" si="669"/>
        <v>3.2</v>
      </c>
      <c r="O1161" s="27">
        <f t="shared" si="665"/>
        <v>64</v>
      </c>
      <c r="P1161" s="34">
        <v>3.2</v>
      </c>
      <c r="Q1161" s="34">
        <f t="shared" si="658"/>
        <v>0</v>
      </c>
      <c r="R1161" s="67">
        <f t="shared" si="656"/>
        <v>0</v>
      </c>
    </row>
    <row r="1162" spans="1:18" ht="31.5">
      <c r="A1162" s="33" t="s">
        <v>102</v>
      </c>
      <c r="B1162" s="31">
        <v>910</v>
      </c>
      <c r="C1162" s="32">
        <v>10</v>
      </c>
      <c r="D1162" s="32">
        <v>3</v>
      </c>
      <c r="E1162" s="23" t="s">
        <v>881</v>
      </c>
      <c r="F1162" s="29" t="s">
        <v>103</v>
      </c>
      <c r="G1162" s="24">
        <v>1720000</v>
      </c>
      <c r="H1162" s="24">
        <v>1375000</v>
      </c>
      <c r="I1162" s="25">
        <v>1350000</v>
      </c>
      <c r="J1162" s="26">
        <f t="shared" si="664"/>
        <v>98.2</v>
      </c>
      <c r="K1162" s="28">
        <f t="shared" si="663"/>
        <v>1720</v>
      </c>
      <c r="L1162" s="28">
        <v>1375</v>
      </c>
      <c r="M1162" s="2">
        <f t="shared" si="669"/>
        <v>1375</v>
      </c>
      <c r="N1162" s="2">
        <f t="shared" si="669"/>
        <v>1350</v>
      </c>
      <c r="O1162" s="27">
        <f t="shared" si="665"/>
        <v>98.2</v>
      </c>
      <c r="P1162" s="34">
        <v>1350</v>
      </c>
      <c r="Q1162" s="34">
        <f t="shared" si="658"/>
        <v>0</v>
      </c>
      <c r="R1162" s="67">
        <f t="shared" si="656"/>
        <v>0</v>
      </c>
    </row>
    <row r="1163" spans="1:18" ht="78.75">
      <c r="A1163" s="33" t="s">
        <v>882</v>
      </c>
      <c r="B1163" s="31">
        <v>910</v>
      </c>
      <c r="C1163" s="32">
        <v>10</v>
      </c>
      <c r="D1163" s="32">
        <v>3</v>
      </c>
      <c r="E1163" s="23" t="s">
        <v>883</v>
      </c>
      <c r="F1163" s="29" t="s">
        <v>94</v>
      </c>
      <c r="G1163" s="24">
        <v>77547000</v>
      </c>
      <c r="H1163" s="24">
        <v>72447000</v>
      </c>
      <c r="I1163" s="25">
        <v>72289674.290000007</v>
      </c>
      <c r="J1163" s="26">
        <f t="shared" si="664"/>
        <v>99.8</v>
      </c>
      <c r="K1163" s="2">
        <f t="shared" ref="K1163:M1163" si="686">SUM(K1164:K1165)</f>
        <v>77547</v>
      </c>
      <c r="L1163" s="2">
        <f t="shared" si="686"/>
        <v>72447</v>
      </c>
      <c r="M1163" s="2">
        <f t="shared" si="686"/>
        <v>72447</v>
      </c>
      <c r="N1163" s="2">
        <f>SUM(N1164:N1165)</f>
        <v>72289.7</v>
      </c>
      <c r="O1163" s="27">
        <f t="shared" si="665"/>
        <v>99.8</v>
      </c>
      <c r="P1163" s="34">
        <v>72289.7</v>
      </c>
      <c r="Q1163" s="34">
        <f t="shared" si="658"/>
        <v>0</v>
      </c>
      <c r="R1163" s="67">
        <f t="shared" si="656"/>
        <v>0</v>
      </c>
    </row>
    <row r="1164" spans="1:18" ht="31.5">
      <c r="A1164" s="33" t="s">
        <v>114</v>
      </c>
      <c r="B1164" s="31">
        <v>910</v>
      </c>
      <c r="C1164" s="32">
        <v>10</v>
      </c>
      <c r="D1164" s="32">
        <v>3</v>
      </c>
      <c r="E1164" s="23" t="s">
        <v>883</v>
      </c>
      <c r="F1164" s="29" t="s">
        <v>115</v>
      </c>
      <c r="G1164" s="24">
        <v>0</v>
      </c>
      <c r="H1164" s="24">
        <v>466400</v>
      </c>
      <c r="I1164" s="25">
        <v>427836.2</v>
      </c>
      <c r="J1164" s="26">
        <f t="shared" si="664"/>
        <v>91.7</v>
      </c>
      <c r="K1164" s="28">
        <f t="shared" si="663"/>
        <v>0</v>
      </c>
      <c r="L1164" s="28">
        <v>466.4</v>
      </c>
      <c r="M1164" s="2">
        <f t="shared" si="669"/>
        <v>466.4</v>
      </c>
      <c r="N1164" s="2">
        <f t="shared" si="669"/>
        <v>427.8</v>
      </c>
      <c r="O1164" s="27">
        <f t="shared" si="665"/>
        <v>91.7</v>
      </c>
      <c r="P1164" s="34">
        <v>427.8</v>
      </c>
      <c r="Q1164" s="34">
        <f t="shared" si="658"/>
        <v>0</v>
      </c>
      <c r="R1164" s="67">
        <f t="shared" ref="R1164:R1227" si="687">G1164/1000-K1164</f>
        <v>0</v>
      </c>
    </row>
    <row r="1165" spans="1:18" ht="31.5">
      <c r="A1165" s="33" t="s">
        <v>102</v>
      </c>
      <c r="B1165" s="31">
        <v>910</v>
      </c>
      <c r="C1165" s="32">
        <v>10</v>
      </c>
      <c r="D1165" s="32">
        <v>3</v>
      </c>
      <c r="E1165" s="23" t="s">
        <v>883</v>
      </c>
      <c r="F1165" s="29" t="s">
        <v>103</v>
      </c>
      <c r="G1165" s="24">
        <v>77547000</v>
      </c>
      <c r="H1165" s="24">
        <v>71980600</v>
      </c>
      <c r="I1165" s="25">
        <v>71861838.090000004</v>
      </c>
      <c r="J1165" s="26">
        <f t="shared" si="664"/>
        <v>99.8</v>
      </c>
      <c r="K1165" s="28">
        <f t="shared" si="663"/>
        <v>77547</v>
      </c>
      <c r="L1165" s="28">
        <v>71980.600000000006</v>
      </c>
      <c r="M1165" s="2">
        <f t="shared" si="669"/>
        <v>71980.600000000006</v>
      </c>
      <c r="N1165" s="2">
        <f>I1165/1000+0.1</f>
        <v>71861.899999999994</v>
      </c>
      <c r="O1165" s="27">
        <f t="shared" si="665"/>
        <v>99.8</v>
      </c>
      <c r="P1165" s="34">
        <v>71861.8</v>
      </c>
      <c r="Q1165" s="34">
        <f t="shared" si="658"/>
        <v>0.1</v>
      </c>
      <c r="R1165" s="67">
        <f t="shared" si="687"/>
        <v>0</v>
      </c>
    </row>
    <row r="1166" spans="1:18" ht="78.75">
      <c r="A1166" s="33" t="s">
        <v>884</v>
      </c>
      <c r="B1166" s="31">
        <v>910</v>
      </c>
      <c r="C1166" s="32">
        <v>10</v>
      </c>
      <c r="D1166" s="32">
        <v>3</v>
      </c>
      <c r="E1166" s="23" t="s">
        <v>885</v>
      </c>
      <c r="F1166" s="29" t="s">
        <v>94</v>
      </c>
      <c r="G1166" s="24">
        <v>94508000</v>
      </c>
      <c r="H1166" s="24">
        <v>95243900</v>
      </c>
      <c r="I1166" s="25">
        <v>95099471.950000003</v>
      </c>
      <c r="J1166" s="26">
        <f t="shared" si="664"/>
        <v>99.8</v>
      </c>
      <c r="K1166" s="2">
        <f t="shared" ref="K1166:M1166" si="688">SUM(K1167:K1169)</f>
        <v>94508</v>
      </c>
      <c r="L1166" s="2">
        <f t="shared" ref="L1166" si="689">SUM(L1167:L1169)</f>
        <v>95243.9</v>
      </c>
      <c r="M1166" s="2">
        <f t="shared" si="688"/>
        <v>95243.9</v>
      </c>
      <c r="N1166" s="2">
        <f>SUM(N1167:N1169)</f>
        <v>95099.5</v>
      </c>
      <c r="O1166" s="27">
        <f t="shared" si="665"/>
        <v>99.8</v>
      </c>
      <c r="P1166" s="34">
        <v>95099.5</v>
      </c>
      <c r="Q1166" s="34">
        <f t="shared" ref="Q1166:Q1229" si="690">N1166-P1166</f>
        <v>0</v>
      </c>
      <c r="R1166" s="67">
        <f t="shared" si="687"/>
        <v>0</v>
      </c>
    </row>
    <row r="1167" spans="1:18" ht="31.5">
      <c r="A1167" s="33" t="s">
        <v>114</v>
      </c>
      <c r="B1167" s="31">
        <v>910</v>
      </c>
      <c r="C1167" s="32">
        <v>10</v>
      </c>
      <c r="D1167" s="32">
        <v>3</v>
      </c>
      <c r="E1167" s="23" t="s">
        <v>885</v>
      </c>
      <c r="F1167" s="29" t="s">
        <v>115</v>
      </c>
      <c r="G1167" s="24">
        <v>0</v>
      </c>
      <c r="H1167" s="24">
        <v>569900</v>
      </c>
      <c r="I1167" s="25">
        <v>473114.34</v>
      </c>
      <c r="J1167" s="26">
        <f t="shared" si="664"/>
        <v>83</v>
      </c>
      <c r="K1167" s="28">
        <f t="shared" si="663"/>
        <v>0</v>
      </c>
      <c r="L1167" s="28">
        <v>569.9</v>
      </c>
      <c r="M1167" s="2">
        <f t="shared" si="669"/>
        <v>569.9</v>
      </c>
      <c r="N1167" s="2">
        <f t="shared" si="669"/>
        <v>473.1</v>
      </c>
      <c r="O1167" s="27">
        <f t="shared" si="665"/>
        <v>83</v>
      </c>
      <c r="P1167" s="34">
        <v>473.1</v>
      </c>
      <c r="Q1167" s="34">
        <f t="shared" si="690"/>
        <v>0</v>
      </c>
      <c r="R1167" s="67">
        <f t="shared" si="687"/>
        <v>0</v>
      </c>
    </row>
    <row r="1168" spans="1:18" ht="31.5">
      <c r="A1168" s="33" t="s">
        <v>102</v>
      </c>
      <c r="B1168" s="31">
        <v>910</v>
      </c>
      <c r="C1168" s="32">
        <v>10</v>
      </c>
      <c r="D1168" s="32">
        <v>3</v>
      </c>
      <c r="E1168" s="23" t="s">
        <v>885</v>
      </c>
      <c r="F1168" s="29" t="s">
        <v>103</v>
      </c>
      <c r="G1168" s="24">
        <v>91455000</v>
      </c>
      <c r="H1168" s="24">
        <v>91785900</v>
      </c>
      <c r="I1168" s="25">
        <v>91739297.439999998</v>
      </c>
      <c r="J1168" s="26">
        <f t="shared" si="664"/>
        <v>99.9</v>
      </c>
      <c r="K1168" s="28">
        <f t="shared" si="663"/>
        <v>91455</v>
      </c>
      <c r="L1168" s="28">
        <v>91785.9</v>
      </c>
      <c r="M1168" s="2">
        <f t="shared" si="669"/>
        <v>91785.9</v>
      </c>
      <c r="N1168" s="2">
        <f t="shared" si="669"/>
        <v>91739.3</v>
      </c>
      <c r="O1168" s="27">
        <f t="shared" si="665"/>
        <v>99.9</v>
      </c>
      <c r="P1168" s="34">
        <v>91739.3</v>
      </c>
      <c r="Q1168" s="34">
        <f t="shared" si="690"/>
        <v>0</v>
      </c>
      <c r="R1168" s="67">
        <f t="shared" si="687"/>
        <v>0</v>
      </c>
    </row>
    <row r="1169" spans="1:18">
      <c r="A1169" s="33" t="s">
        <v>106</v>
      </c>
      <c r="B1169" s="31">
        <v>910</v>
      </c>
      <c r="C1169" s="32">
        <v>10</v>
      </c>
      <c r="D1169" s="32">
        <v>3</v>
      </c>
      <c r="E1169" s="23" t="s">
        <v>885</v>
      </c>
      <c r="F1169" s="29" t="s">
        <v>107</v>
      </c>
      <c r="G1169" s="24">
        <v>3053000</v>
      </c>
      <c r="H1169" s="24">
        <v>2888100</v>
      </c>
      <c r="I1169" s="25">
        <v>2887060.17</v>
      </c>
      <c r="J1169" s="26">
        <f t="shared" si="664"/>
        <v>100</v>
      </c>
      <c r="K1169" s="28">
        <f t="shared" si="663"/>
        <v>3053</v>
      </c>
      <c r="L1169" s="28">
        <v>2888.1</v>
      </c>
      <c r="M1169" s="2">
        <f t="shared" si="669"/>
        <v>2888.1</v>
      </c>
      <c r="N1169" s="2">
        <f t="shared" si="669"/>
        <v>2887.1</v>
      </c>
      <c r="O1169" s="27">
        <f t="shared" si="665"/>
        <v>100</v>
      </c>
      <c r="P1169" s="34">
        <v>2887.1</v>
      </c>
      <c r="Q1169" s="34">
        <f t="shared" si="690"/>
        <v>0</v>
      </c>
      <c r="R1169" s="67">
        <f t="shared" si="687"/>
        <v>0</v>
      </c>
    </row>
    <row r="1170" spans="1:18" ht="78.75">
      <c r="A1170" s="33" t="s">
        <v>886</v>
      </c>
      <c r="B1170" s="31">
        <v>910</v>
      </c>
      <c r="C1170" s="32">
        <v>10</v>
      </c>
      <c r="D1170" s="32">
        <v>3</v>
      </c>
      <c r="E1170" s="23" t="s">
        <v>887</v>
      </c>
      <c r="F1170" s="29" t="s">
        <v>94</v>
      </c>
      <c r="G1170" s="24">
        <v>26051000</v>
      </c>
      <c r="H1170" s="24">
        <v>27507000</v>
      </c>
      <c r="I1170" s="25">
        <v>27445100.59</v>
      </c>
      <c r="J1170" s="26">
        <f t="shared" si="664"/>
        <v>99.8</v>
      </c>
      <c r="K1170" s="2">
        <f t="shared" ref="K1170:M1170" si="691">SUM(K1171:K1172)</f>
        <v>26051</v>
      </c>
      <c r="L1170" s="2">
        <f t="shared" si="691"/>
        <v>27507</v>
      </c>
      <c r="M1170" s="2">
        <f t="shared" si="691"/>
        <v>27507</v>
      </c>
      <c r="N1170" s="2">
        <f>SUM(N1171:N1172)</f>
        <v>27445.1</v>
      </c>
      <c r="O1170" s="27">
        <f t="shared" si="665"/>
        <v>99.8</v>
      </c>
      <c r="P1170" s="34">
        <v>27445.1</v>
      </c>
      <c r="Q1170" s="34">
        <f t="shared" si="690"/>
        <v>0</v>
      </c>
      <c r="R1170" s="67">
        <f t="shared" si="687"/>
        <v>0</v>
      </c>
    </row>
    <row r="1171" spans="1:18" ht="31.5">
      <c r="A1171" s="33" t="s">
        <v>114</v>
      </c>
      <c r="B1171" s="31">
        <v>910</v>
      </c>
      <c r="C1171" s="32">
        <v>10</v>
      </c>
      <c r="D1171" s="32">
        <v>3</v>
      </c>
      <c r="E1171" s="23" t="s">
        <v>887</v>
      </c>
      <c r="F1171" s="29" t="s">
        <v>115</v>
      </c>
      <c r="G1171" s="24">
        <v>0</v>
      </c>
      <c r="H1171" s="24">
        <v>187600</v>
      </c>
      <c r="I1171" s="25">
        <v>151862.32999999999</v>
      </c>
      <c r="J1171" s="26">
        <f t="shared" si="664"/>
        <v>81</v>
      </c>
      <c r="K1171" s="28">
        <f t="shared" si="663"/>
        <v>0</v>
      </c>
      <c r="L1171" s="28">
        <v>187.6</v>
      </c>
      <c r="M1171" s="2">
        <f t="shared" si="669"/>
        <v>187.6</v>
      </c>
      <c r="N1171" s="2">
        <f t="shared" si="669"/>
        <v>151.9</v>
      </c>
      <c r="O1171" s="27">
        <f t="shared" si="665"/>
        <v>81</v>
      </c>
      <c r="P1171" s="34">
        <v>151.9</v>
      </c>
      <c r="Q1171" s="34">
        <f t="shared" si="690"/>
        <v>0</v>
      </c>
      <c r="R1171" s="67">
        <f t="shared" si="687"/>
        <v>0</v>
      </c>
    </row>
    <row r="1172" spans="1:18" ht="31.5">
      <c r="A1172" s="33" t="s">
        <v>102</v>
      </c>
      <c r="B1172" s="31">
        <v>910</v>
      </c>
      <c r="C1172" s="32">
        <v>10</v>
      </c>
      <c r="D1172" s="32">
        <v>3</v>
      </c>
      <c r="E1172" s="23" t="s">
        <v>887</v>
      </c>
      <c r="F1172" s="29" t="s">
        <v>103</v>
      </c>
      <c r="G1172" s="24">
        <v>26051000</v>
      </c>
      <c r="H1172" s="24">
        <v>27319400</v>
      </c>
      <c r="I1172" s="25">
        <v>27293238.260000002</v>
      </c>
      <c r="J1172" s="26">
        <f t="shared" si="664"/>
        <v>99.9</v>
      </c>
      <c r="K1172" s="28">
        <f t="shared" ref="K1172:L1237" si="692">G1172/1000</f>
        <v>26051</v>
      </c>
      <c r="L1172" s="28">
        <v>27319.4</v>
      </c>
      <c r="M1172" s="2">
        <f t="shared" si="669"/>
        <v>27319.4</v>
      </c>
      <c r="N1172" s="2">
        <f t="shared" si="669"/>
        <v>27293.200000000001</v>
      </c>
      <c r="O1172" s="27">
        <f t="shared" si="665"/>
        <v>99.9</v>
      </c>
      <c r="P1172" s="34">
        <v>27293.200000000001</v>
      </c>
      <c r="Q1172" s="34">
        <f t="shared" si="690"/>
        <v>0</v>
      </c>
      <c r="R1172" s="67">
        <f t="shared" si="687"/>
        <v>0</v>
      </c>
    </row>
    <row r="1173" spans="1:18" ht="94.5">
      <c r="A1173" s="33" t="s">
        <v>888</v>
      </c>
      <c r="B1173" s="31">
        <v>910</v>
      </c>
      <c r="C1173" s="32">
        <v>10</v>
      </c>
      <c r="D1173" s="32">
        <v>3</v>
      </c>
      <c r="E1173" s="23" t="s">
        <v>889</v>
      </c>
      <c r="F1173" s="29" t="s">
        <v>94</v>
      </c>
      <c r="G1173" s="24">
        <v>5899000</v>
      </c>
      <c r="H1173" s="24">
        <v>4828000</v>
      </c>
      <c r="I1173" s="25">
        <v>4621312.67</v>
      </c>
      <c r="J1173" s="26">
        <f t="shared" si="664"/>
        <v>95.7</v>
      </c>
      <c r="K1173" s="2">
        <f t="shared" ref="K1173:M1173" si="693">SUM(K1174:K1176)</f>
        <v>5899</v>
      </c>
      <c r="L1173" s="2">
        <f t="shared" ref="L1173" si="694">SUM(L1174:L1176)</f>
        <v>4828</v>
      </c>
      <c r="M1173" s="2">
        <f t="shared" si="693"/>
        <v>4828</v>
      </c>
      <c r="N1173" s="2">
        <f>SUM(N1174:N1176)</f>
        <v>4621.3</v>
      </c>
      <c r="O1173" s="27">
        <f t="shared" si="665"/>
        <v>95.7</v>
      </c>
      <c r="P1173" s="34">
        <v>4621.3</v>
      </c>
      <c r="Q1173" s="34">
        <f t="shared" si="690"/>
        <v>0</v>
      </c>
      <c r="R1173" s="67">
        <f t="shared" si="687"/>
        <v>0</v>
      </c>
    </row>
    <row r="1174" spans="1:18" ht="31.5">
      <c r="A1174" s="33" t="s">
        <v>114</v>
      </c>
      <c r="B1174" s="31">
        <v>910</v>
      </c>
      <c r="C1174" s="32">
        <v>10</v>
      </c>
      <c r="D1174" s="32">
        <v>3</v>
      </c>
      <c r="E1174" s="23" t="s">
        <v>889</v>
      </c>
      <c r="F1174" s="29" t="s">
        <v>115</v>
      </c>
      <c r="G1174" s="24">
        <v>0</v>
      </c>
      <c r="H1174" s="24">
        <v>41000</v>
      </c>
      <c r="I1174" s="25">
        <v>26013.97</v>
      </c>
      <c r="J1174" s="26">
        <f t="shared" si="664"/>
        <v>63.4</v>
      </c>
      <c r="K1174" s="28">
        <f t="shared" si="692"/>
        <v>0</v>
      </c>
      <c r="L1174" s="28">
        <v>41</v>
      </c>
      <c r="M1174" s="2">
        <f t="shared" si="669"/>
        <v>41</v>
      </c>
      <c r="N1174" s="2">
        <f t="shared" si="669"/>
        <v>26</v>
      </c>
      <c r="O1174" s="27">
        <f t="shared" si="665"/>
        <v>63.4</v>
      </c>
      <c r="P1174" s="34">
        <v>26</v>
      </c>
      <c r="Q1174" s="34">
        <f t="shared" si="690"/>
        <v>0</v>
      </c>
      <c r="R1174" s="67">
        <f t="shared" si="687"/>
        <v>0</v>
      </c>
    </row>
    <row r="1175" spans="1:18" ht="31.5">
      <c r="A1175" s="33" t="s">
        <v>102</v>
      </c>
      <c r="B1175" s="31">
        <v>910</v>
      </c>
      <c r="C1175" s="32">
        <v>10</v>
      </c>
      <c r="D1175" s="32">
        <v>3</v>
      </c>
      <c r="E1175" s="23" t="s">
        <v>889</v>
      </c>
      <c r="F1175" s="29" t="s">
        <v>103</v>
      </c>
      <c r="G1175" s="24">
        <v>5791000</v>
      </c>
      <c r="H1175" s="24">
        <v>4679000</v>
      </c>
      <c r="I1175" s="25">
        <v>4499298.7</v>
      </c>
      <c r="J1175" s="26">
        <f t="shared" ref="J1175:J1229" si="695">I1175*100/H1175</f>
        <v>96.2</v>
      </c>
      <c r="K1175" s="28">
        <f t="shared" si="692"/>
        <v>5791</v>
      </c>
      <c r="L1175" s="28">
        <v>4679</v>
      </c>
      <c r="M1175" s="2">
        <f t="shared" si="669"/>
        <v>4679</v>
      </c>
      <c r="N1175" s="2">
        <f t="shared" si="669"/>
        <v>4499.3</v>
      </c>
      <c r="O1175" s="27">
        <f t="shared" ref="O1175:O1229" si="696">N1175*100/M1175</f>
        <v>96.2</v>
      </c>
      <c r="P1175" s="34">
        <v>4499.3</v>
      </c>
      <c r="Q1175" s="34">
        <f t="shared" si="690"/>
        <v>0</v>
      </c>
      <c r="R1175" s="67">
        <f t="shared" si="687"/>
        <v>0</v>
      </c>
    </row>
    <row r="1176" spans="1:18">
      <c r="A1176" s="33" t="s">
        <v>106</v>
      </c>
      <c r="B1176" s="31">
        <v>910</v>
      </c>
      <c r="C1176" s="32">
        <v>10</v>
      </c>
      <c r="D1176" s="32">
        <v>3</v>
      </c>
      <c r="E1176" s="23" t="s">
        <v>889</v>
      </c>
      <c r="F1176" s="29" t="s">
        <v>107</v>
      </c>
      <c r="G1176" s="24">
        <v>108000</v>
      </c>
      <c r="H1176" s="24">
        <v>108000</v>
      </c>
      <c r="I1176" s="25">
        <v>96000</v>
      </c>
      <c r="J1176" s="26">
        <f t="shared" si="695"/>
        <v>88.9</v>
      </c>
      <c r="K1176" s="28">
        <f t="shared" si="692"/>
        <v>108</v>
      </c>
      <c r="L1176" s="28">
        <v>108</v>
      </c>
      <c r="M1176" s="2">
        <f t="shared" si="669"/>
        <v>108</v>
      </c>
      <c r="N1176" s="2">
        <f t="shared" si="669"/>
        <v>96</v>
      </c>
      <c r="O1176" s="27">
        <f t="shared" si="696"/>
        <v>88.9</v>
      </c>
      <c r="P1176" s="34">
        <v>96</v>
      </c>
      <c r="Q1176" s="34">
        <f t="shared" si="690"/>
        <v>0</v>
      </c>
      <c r="R1176" s="67">
        <f t="shared" si="687"/>
        <v>0</v>
      </c>
    </row>
    <row r="1177" spans="1:18" ht="63">
      <c r="A1177" s="33" t="s">
        <v>890</v>
      </c>
      <c r="B1177" s="31">
        <v>910</v>
      </c>
      <c r="C1177" s="32">
        <v>10</v>
      </c>
      <c r="D1177" s="32">
        <v>3</v>
      </c>
      <c r="E1177" s="23" t="s">
        <v>891</v>
      </c>
      <c r="F1177" s="29" t="s">
        <v>94</v>
      </c>
      <c r="G1177" s="24">
        <v>3340000</v>
      </c>
      <c r="H1177" s="24">
        <v>3369000</v>
      </c>
      <c r="I1177" s="25">
        <v>3214538.78</v>
      </c>
      <c r="J1177" s="26">
        <f t="shared" si="695"/>
        <v>95.4</v>
      </c>
      <c r="K1177" s="2">
        <f t="shared" ref="K1177:M1177" si="697">SUM(K1178:K1180)</f>
        <v>3340</v>
      </c>
      <c r="L1177" s="2">
        <f t="shared" ref="L1177" si="698">SUM(L1178:L1180)</f>
        <v>3369</v>
      </c>
      <c r="M1177" s="2">
        <f t="shared" si="697"/>
        <v>3369</v>
      </c>
      <c r="N1177" s="2">
        <f>SUM(N1178:N1180)</f>
        <v>3214.6</v>
      </c>
      <c r="O1177" s="27">
        <f t="shared" si="696"/>
        <v>95.4</v>
      </c>
      <c r="P1177" s="34">
        <v>3214.5</v>
      </c>
      <c r="Q1177" s="34">
        <f t="shared" si="690"/>
        <v>0.1</v>
      </c>
      <c r="R1177" s="67">
        <f t="shared" si="687"/>
        <v>0</v>
      </c>
    </row>
    <row r="1178" spans="1:18" ht="31.5">
      <c r="A1178" s="33" t="s">
        <v>114</v>
      </c>
      <c r="B1178" s="31">
        <v>910</v>
      </c>
      <c r="C1178" s="32">
        <v>10</v>
      </c>
      <c r="D1178" s="32">
        <v>3</v>
      </c>
      <c r="E1178" s="23" t="s">
        <v>891</v>
      </c>
      <c r="F1178" s="29" t="s">
        <v>115</v>
      </c>
      <c r="G1178" s="24">
        <v>0</v>
      </c>
      <c r="H1178" s="24">
        <v>37800</v>
      </c>
      <c r="I1178" s="25">
        <v>29570.9</v>
      </c>
      <c r="J1178" s="26">
        <f t="shared" si="695"/>
        <v>78.2</v>
      </c>
      <c r="K1178" s="28">
        <f t="shared" si="692"/>
        <v>0</v>
      </c>
      <c r="L1178" s="28">
        <v>37.799999999999997</v>
      </c>
      <c r="M1178" s="2">
        <f t="shared" si="669"/>
        <v>37.799999999999997</v>
      </c>
      <c r="N1178" s="2">
        <f t="shared" si="669"/>
        <v>29.6</v>
      </c>
      <c r="O1178" s="27">
        <f t="shared" si="696"/>
        <v>78.3</v>
      </c>
      <c r="P1178" s="34">
        <v>29.6</v>
      </c>
      <c r="Q1178" s="34">
        <f t="shared" si="690"/>
        <v>0</v>
      </c>
      <c r="R1178" s="67">
        <f t="shared" si="687"/>
        <v>0</v>
      </c>
    </row>
    <row r="1179" spans="1:18" ht="31.5">
      <c r="A1179" s="33" t="s">
        <v>102</v>
      </c>
      <c r="B1179" s="31">
        <v>910</v>
      </c>
      <c r="C1179" s="32">
        <v>10</v>
      </c>
      <c r="D1179" s="32">
        <v>3</v>
      </c>
      <c r="E1179" s="23" t="s">
        <v>891</v>
      </c>
      <c r="F1179" s="29" t="s">
        <v>103</v>
      </c>
      <c r="G1179" s="24">
        <v>3240000</v>
      </c>
      <c r="H1179" s="24">
        <v>3161200</v>
      </c>
      <c r="I1179" s="25">
        <v>3014967.88</v>
      </c>
      <c r="J1179" s="26">
        <f t="shared" si="695"/>
        <v>95.4</v>
      </c>
      <c r="K1179" s="28">
        <f t="shared" si="692"/>
        <v>3240</v>
      </c>
      <c r="L1179" s="28">
        <v>3161.2</v>
      </c>
      <c r="M1179" s="2">
        <f t="shared" si="669"/>
        <v>3161.2</v>
      </c>
      <c r="N1179" s="2">
        <f t="shared" si="669"/>
        <v>3015</v>
      </c>
      <c r="O1179" s="27">
        <f t="shared" si="696"/>
        <v>95.4</v>
      </c>
      <c r="P1179" s="34">
        <v>3015</v>
      </c>
      <c r="Q1179" s="34">
        <f t="shared" si="690"/>
        <v>0</v>
      </c>
      <c r="R1179" s="67">
        <f t="shared" si="687"/>
        <v>0</v>
      </c>
    </row>
    <row r="1180" spans="1:18">
      <c r="A1180" s="33" t="s">
        <v>106</v>
      </c>
      <c r="B1180" s="31">
        <v>910</v>
      </c>
      <c r="C1180" s="32">
        <v>10</v>
      </c>
      <c r="D1180" s="32">
        <v>3</v>
      </c>
      <c r="E1180" s="23" t="s">
        <v>891</v>
      </c>
      <c r="F1180" s="29" t="s">
        <v>107</v>
      </c>
      <c r="G1180" s="24">
        <v>100000</v>
      </c>
      <c r="H1180" s="24">
        <v>170000</v>
      </c>
      <c r="I1180" s="25">
        <v>170000</v>
      </c>
      <c r="J1180" s="26">
        <f t="shared" si="695"/>
        <v>100</v>
      </c>
      <c r="K1180" s="28">
        <f t="shared" si="692"/>
        <v>100</v>
      </c>
      <c r="L1180" s="28">
        <v>170</v>
      </c>
      <c r="M1180" s="2">
        <f t="shared" si="669"/>
        <v>170</v>
      </c>
      <c r="N1180" s="2">
        <f t="shared" si="669"/>
        <v>170</v>
      </c>
      <c r="O1180" s="27">
        <f t="shared" si="696"/>
        <v>100</v>
      </c>
      <c r="P1180" s="34">
        <v>170</v>
      </c>
      <c r="Q1180" s="34">
        <f t="shared" si="690"/>
        <v>0</v>
      </c>
      <c r="R1180" s="67">
        <f t="shared" si="687"/>
        <v>0</v>
      </c>
    </row>
    <row r="1181" spans="1:18" ht="157.5">
      <c r="A1181" s="33" t="s">
        <v>892</v>
      </c>
      <c r="B1181" s="31">
        <v>910</v>
      </c>
      <c r="C1181" s="32">
        <v>10</v>
      </c>
      <c r="D1181" s="32">
        <v>3</v>
      </c>
      <c r="E1181" s="23" t="s">
        <v>893</v>
      </c>
      <c r="F1181" s="29" t="s">
        <v>94</v>
      </c>
      <c r="G1181" s="24">
        <v>9946500</v>
      </c>
      <c r="H1181" s="24">
        <v>9946500</v>
      </c>
      <c r="I1181" s="25">
        <v>9747360</v>
      </c>
      <c r="J1181" s="26">
        <f t="shared" si="695"/>
        <v>98</v>
      </c>
      <c r="K1181" s="2">
        <f t="shared" ref="K1181:M1181" si="699">K1182</f>
        <v>9946.5</v>
      </c>
      <c r="L1181" s="2">
        <f t="shared" si="699"/>
        <v>9946.5</v>
      </c>
      <c r="M1181" s="2">
        <f t="shared" si="699"/>
        <v>9946.5</v>
      </c>
      <c r="N1181" s="2">
        <f>N1182</f>
        <v>9747.4</v>
      </c>
      <c r="O1181" s="27">
        <f t="shared" si="696"/>
        <v>98</v>
      </c>
      <c r="P1181" s="34">
        <v>9747.4</v>
      </c>
      <c r="Q1181" s="34">
        <f t="shared" si="690"/>
        <v>0</v>
      </c>
      <c r="R1181" s="67">
        <f t="shared" si="687"/>
        <v>0</v>
      </c>
    </row>
    <row r="1182" spans="1:18">
      <c r="A1182" s="33" t="s">
        <v>397</v>
      </c>
      <c r="B1182" s="31">
        <v>910</v>
      </c>
      <c r="C1182" s="32">
        <v>10</v>
      </c>
      <c r="D1182" s="32">
        <v>3</v>
      </c>
      <c r="E1182" s="23" t="s">
        <v>893</v>
      </c>
      <c r="F1182" s="29" t="s">
        <v>398</v>
      </c>
      <c r="G1182" s="24">
        <v>9946500</v>
      </c>
      <c r="H1182" s="24">
        <v>9946500</v>
      </c>
      <c r="I1182" s="25">
        <v>9747360</v>
      </c>
      <c r="J1182" s="26">
        <f t="shared" si="695"/>
        <v>98</v>
      </c>
      <c r="K1182" s="28">
        <f t="shared" si="692"/>
        <v>9946.5</v>
      </c>
      <c r="L1182" s="28">
        <v>9946.5</v>
      </c>
      <c r="M1182" s="2">
        <f t="shared" si="669"/>
        <v>9946.5</v>
      </c>
      <c r="N1182" s="2">
        <f t="shared" si="669"/>
        <v>9747.4</v>
      </c>
      <c r="O1182" s="27">
        <f t="shared" si="696"/>
        <v>98</v>
      </c>
      <c r="P1182" s="34">
        <v>9747.4</v>
      </c>
      <c r="Q1182" s="34">
        <f t="shared" si="690"/>
        <v>0</v>
      </c>
      <c r="R1182" s="67">
        <f t="shared" si="687"/>
        <v>0</v>
      </c>
    </row>
    <row r="1183" spans="1:18" ht="126">
      <c r="A1183" s="33" t="s">
        <v>894</v>
      </c>
      <c r="B1183" s="31">
        <v>910</v>
      </c>
      <c r="C1183" s="32">
        <v>10</v>
      </c>
      <c r="D1183" s="32">
        <v>3</v>
      </c>
      <c r="E1183" s="23" t="s">
        <v>895</v>
      </c>
      <c r="F1183" s="29" t="s">
        <v>94</v>
      </c>
      <c r="G1183" s="24">
        <v>10187900</v>
      </c>
      <c r="H1183" s="24">
        <v>10187900</v>
      </c>
      <c r="I1183" s="25">
        <v>9747360</v>
      </c>
      <c r="J1183" s="26">
        <f t="shared" si="695"/>
        <v>95.7</v>
      </c>
      <c r="K1183" s="2">
        <f t="shared" ref="K1183:M1183" si="700">K1184</f>
        <v>10187.9</v>
      </c>
      <c r="L1183" s="2">
        <f t="shared" si="700"/>
        <v>10187.9</v>
      </c>
      <c r="M1183" s="2">
        <f t="shared" si="700"/>
        <v>10187.9</v>
      </c>
      <c r="N1183" s="2">
        <f>N1184</f>
        <v>9747.4</v>
      </c>
      <c r="O1183" s="27">
        <f t="shared" si="696"/>
        <v>95.7</v>
      </c>
      <c r="P1183" s="34">
        <v>9747.4</v>
      </c>
      <c r="Q1183" s="34">
        <f t="shared" si="690"/>
        <v>0</v>
      </c>
      <c r="R1183" s="67">
        <f t="shared" si="687"/>
        <v>0</v>
      </c>
    </row>
    <row r="1184" spans="1:18">
      <c r="A1184" s="33" t="s">
        <v>397</v>
      </c>
      <c r="B1184" s="31">
        <v>910</v>
      </c>
      <c r="C1184" s="32">
        <v>10</v>
      </c>
      <c r="D1184" s="32">
        <v>3</v>
      </c>
      <c r="E1184" s="23" t="s">
        <v>895</v>
      </c>
      <c r="F1184" s="29" t="s">
        <v>398</v>
      </c>
      <c r="G1184" s="24">
        <v>10187900</v>
      </c>
      <c r="H1184" s="24">
        <v>10187900</v>
      </c>
      <c r="I1184" s="25">
        <v>9747360</v>
      </c>
      <c r="J1184" s="26">
        <f t="shared" si="695"/>
        <v>95.7</v>
      </c>
      <c r="K1184" s="28">
        <f t="shared" si="692"/>
        <v>10187.9</v>
      </c>
      <c r="L1184" s="28">
        <v>10187.9</v>
      </c>
      <c r="M1184" s="2">
        <f t="shared" si="669"/>
        <v>10187.9</v>
      </c>
      <c r="N1184" s="2">
        <f t="shared" si="669"/>
        <v>9747.4</v>
      </c>
      <c r="O1184" s="27">
        <f t="shared" si="696"/>
        <v>95.7</v>
      </c>
      <c r="P1184" s="34">
        <v>9747.4</v>
      </c>
      <c r="Q1184" s="34">
        <f t="shared" si="690"/>
        <v>0</v>
      </c>
      <c r="R1184" s="67">
        <f t="shared" si="687"/>
        <v>0</v>
      </c>
    </row>
    <row r="1185" spans="1:18" ht="94.5">
      <c r="A1185" s="33" t="s">
        <v>896</v>
      </c>
      <c r="B1185" s="31">
        <v>910</v>
      </c>
      <c r="C1185" s="32">
        <v>10</v>
      </c>
      <c r="D1185" s="32">
        <v>3</v>
      </c>
      <c r="E1185" s="23" t="s">
        <v>897</v>
      </c>
      <c r="F1185" s="29" t="s">
        <v>94</v>
      </c>
      <c r="G1185" s="24">
        <v>0</v>
      </c>
      <c r="H1185" s="24">
        <v>84767</v>
      </c>
      <c r="I1185" s="25">
        <v>84767</v>
      </c>
      <c r="J1185" s="26">
        <f t="shared" si="695"/>
        <v>100</v>
      </c>
      <c r="K1185" s="2">
        <f t="shared" ref="K1185:M1185" si="701">K1186</f>
        <v>0</v>
      </c>
      <c r="L1185" s="2">
        <f t="shared" si="701"/>
        <v>84.8</v>
      </c>
      <c r="M1185" s="2">
        <f t="shared" si="701"/>
        <v>84.8</v>
      </c>
      <c r="N1185" s="2">
        <f>N1186</f>
        <v>84.8</v>
      </c>
      <c r="O1185" s="27">
        <f t="shared" si="696"/>
        <v>100</v>
      </c>
      <c r="P1185" s="34">
        <v>84.8</v>
      </c>
      <c r="Q1185" s="34">
        <f t="shared" si="690"/>
        <v>0</v>
      </c>
      <c r="R1185" s="67">
        <f t="shared" si="687"/>
        <v>0</v>
      </c>
    </row>
    <row r="1186" spans="1:18" ht="31.5">
      <c r="A1186" s="33" t="s">
        <v>98</v>
      </c>
      <c r="B1186" s="31">
        <v>910</v>
      </c>
      <c r="C1186" s="32">
        <v>10</v>
      </c>
      <c r="D1186" s="32">
        <v>3</v>
      </c>
      <c r="E1186" s="23" t="s">
        <v>897</v>
      </c>
      <c r="F1186" s="29" t="s">
        <v>99</v>
      </c>
      <c r="G1186" s="24">
        <v>0</v>
      </c>
      <c r="H1186" s="24">
        <v>84767</v>
      </c>
      <c r="I1186" s="25">
        <v>84767</v>
      </c>
      <c r="J1186" s="26">
        <f t="shared" si="695"/>
        <v>100</v>
      </c>
      <c r="K1186" s="28">
        <f t="shared" si="692"/>
        <v>0</v>
      </c>
      <c r="L1186" s="28">
        <v>84.8</v>
      </c>
      <c r="M1186" s="2">
        <f t="shared" si="669"/>
        <v>84.8</v>
      </c>
      <c r="N1186" s="2">
        <f t="shared" si="669"/>
        <v>84.8</v>
      </c>
      <c r="O1186" s="27">
        <f t="shared" si="696"/>
        <v>100</v>
      </c>
      <c r="P1186" s="34">
        <v>84.8</v>
      </c>
      <c r="Q1186" s="34">
        <f t="shared" si="690"/>
        <v>0</v>
      </c>
      <c r="R1186" s="67">
        <f t="shared" si="687"/>
        <v>0</v>
      </c>
    </row>
    <row r="1187" spans="1:18" ht="110.25">
      <c r="A1187" s="33" t="s">
        <v>838</v>
      </c>
      <c r="B1187" s="31">
        <v>910</v>
      </c>
      <c r="C1187" s="32">
        <v>10</v>
      </c>
      <c r="D1187" s="32">
        <v>3</v>
      </c>
      <c r="E1187" s="23" t="s">
        <v>839</v>
      </c>
      <c r="F1187" s="29" t="s">
        <v>94</v>
      </c>
      <c r="G1187" s="24">
        <v>7559000</v>
      </c>
      <c r="H1187" s="24">
        <v>7875367</v>
      </c>
      <c r="I1187" s="25">
        <v>7875247.0300000003</v>
      </c>
      <c r="J1187" s="26">
        <f t="shared" si="695"/>
        <v>100</v>
      </c>
      <c r="K1187" s="2">
        <f t="shared" ref="K1187:M1187" si="702">SUM(K1188:K1189)</f>
        <v>7559</v>
      </c>
      <c r="L1187" s="2">
        <f t="shared" si="702"/>
        <v>7875.3</v>
      </c>
      <c r="M1187" s="2">
        <f t="shared" si="702"/>
        <v>7875.3</v>
      </c>
      <c r="N1187" s="2">
        <f>SUM(N1188:N1189)</f>
        <v>7875.2</v>
      </c>
      <c r="O1187" s="27">
        <f t="shared" si="696"/>
        <v>100</v>
      </c>
      <c r="P1187" s="34">
        <v>7875.2</v>
      </c>
      <c r="Q1187" s="34">
        <f t="shared" si="690"/>
        <v>0</v>
      </c>
      <c r="R1187" s="67">
        <f t="shared" si="687"/>
        <v>0</v>
      </c>
    </row>
    <row r="1188" spans="1:18" ht="31.5">
      <c r="A1188" s="33" t="s">
        <v>114</v>
      </c>
      <c r="B1188" s="31">
        <v>910</v>
      </c>
      <c r="C1188" s="32">
        <v>10</v>
      </c>
      <c r="D1188" s="32">
        <v>3</v>
      </c>
      <c r="E1188" s="23" t="s">
        <v>839</v>
      </c>
      <c r="F1188" s="29" t="s">
        <v>115</v>
      </c>
      <c r="G1188" s="24">
        <v>0</v>
      </c>
      <c r="H1188" s="24">
        <v>12386.07</v>
      </c>
      <c r="I1188" s="25">
        <v>12313.45</v>
      </c>
      <c r="J1188" s="26">
        <f t="shared" si="695"/>
        <v>99.4</v>
      </c>
      <c r="K1188" s="28">
        <f t="shared" si="692"/>
        <v>0</v>
      </c>
      <c r="L1188" s="28">
        <v>12.3</v>
      </c>
      <c r="M1188" s="2">
        <f>H1188/1000-0.1</f>
        <v>12.3</v>
      </c>
      <c r="N1188" s="2">
        <f t="shared" ref="N1188:N1255" si="703">I1188/1000</f>
        <v>12.3</v>
      </c>
      <c r="O1188" s="27">
        <f t="shared" si="696"/>
        <v>100</v>
      </c>
      <c r="P1188" s="34">
        <v>12.3</v>
      </c>
      <c r="Q1188" s="34">
        <f t="shared" si="690"/>
        <v>0</v>
      </c>
      <c r="R1188" s="67">
        <f t="shared" si="687"/>
        <v>0</v>
      </c>
    </row>
    <row r="1189" spans="1:18" ht="31.5">
      <c r="A1189" s="33" t="s">
        <v>102</v>
      </c>
      <c r="B1189" s="31">
        <v>910</v>
      </c>
      <c r="C1189" s="32">
        <v>10</v>
      </c>
      <c r="D1189" s="32">
        <v>3</v>
      </c>
      <c r="E1189" s="23" t="s">
        <v>839</v>
      </c>
      <c r="F1189" s="29" t="s">
        <v>103</v>
      </c>
      <c r="G1189" s="24">
        <v>7559000</v>
      </c>
      <c r="H1189" s="24">
        <v>7862980.9299999997</v>
      </c>
      <c r="I1189" s="25">
        <v>7862933.5800000001</v>
      </c>
      <c r="J1189" s="26">
        <f t="shared" si="695"/>
        <v>100</v>
      </c>
      <c r="K1189" s="28">
        <f t="shared" si="692"/>
        <v>7559</v>
      </c>
      <c r="L1189" s="28">
        <v>7863</v>
      </c>
      <c r="M1189" s="2">
        <f t="shared" ref="M1189:M1255" si="704">H1189/1000</f>
        <v>7863</v>
      </c>
      <c r="N1189" s="2">
        <f t="shared" si="703"/>
        <v>7862.9</v>
      </c>
      <c r="O1189" s="27">
        <f t="shared" si="696"/>
        <v>100</v>
      </c>
      <c r="P1189" s="34">
        <v>7862.9</v>
      </c>
      <c r="Q1189" s="34">
        <f t="shared" si="690"/>
        <v>0</v>
      </c>
      <c r="R1189" s="67">
        <f t="shared" si="687"/>
        <v>0</v>
      </c>
    </row>
    <row r="1190" spans="1:18" ht="126">
      <c r="A1190" s="33" t="s">
        <v>898</v>
      </c>
      <c r="B1190" s="31">
        <v>910</v>
      </c>
      <c r="C1190" s="32">
        <v>10</v>
      </c>
      <c r="D1190" s="32">
        <v>3</v>
      </c>
      <c r="E1190" s="23" t="s">
        <v>899</v>
      </c>
      <c r="F1190" s="29" t="s">
        <v>94</v>
      </c>
      <c r="G1190" s="24">
        <v>58000</v>
      </c>
      <c r="H1190" s="24">
        <v>58000</v>
      </c>
      <c r="I1190" s="25">
        <v>26586</v>
      </c>
      <c r="J1190" s="26">
        <f t="shared" si="695"/>
        <v>45.8</v>
      </c>
      <c r="K1190" s="2">
        <f t="shared" ref="K1190:M1190" si="705">K1191</f>
        <v>58</v>
      </c>
      <c r="L1190" s="2">
        <f t="shared" si="705"/>
        <v>58</v>
      </c>
      <c r="M1190" s="2">
        <f t="shared" si="705"/>
        <v>58</v>
      </c>
      <c r="N1190" s="2">
        <f>N1191</f>
        <v>26.6</v>
      </c>
      <c r="O1190" s="27">
        <f t="shared" si="696"/>
        <v>45.9</v>
      </c>
      <c r="P1190" s="34">
        <v>26.6</v>
      </c>
      <c r="Q1190" s="34">
        <f t="shared" si="690"/>
        <v>0</v>
      </c>
      <c r="R1190" s="67">
        <f t="shared" si="687"/>
        <v>0</v>
      </c>
    </row>
    <row r="1191" spans="1:18" ht="31.5">
      <c r="A1191" s="33" t="s">
        <v>102</v>
      </c>
      <c r="B1191" s="31">
        <v>910</v>
      </c>
      <c r="C1191" s="32">
        <v>10</v>
      </c>
      <c r="D1191" s="32">
        <v>3</v>
      </c>
      <c r="E1191" s="23" t="s">
        <v>899</v>
      </c>
      <c r="F1191" s="29" t="s">
        <v>103</v>
      </c>
      <c r="G1191" s="24">
        <v>58000</v>
      </c>
      <c r="H1191" s="24">
        <v>58000</v>
      </c>
      <c r="I1191" s="25">
        <v>26586</v>
      </c>
      <c r="J1191" s="26">
        <f t="shared" si="695"/>
        <v>45.8</v>
      </c>
      <c r="K1191" s="28">
        <f t="shared" si="692"/>
        <v>58</v>
      </c>
      <c r="L1191" s="28">
        <v>58</v>
      </c>
      <c r="M1191" s="2">
        <f t="shared" si="704"/>
        <v>58</v>
      </c>
      <c r="N1191" s="2">
        <f t="shared" si="703"/>
        <v>26.6</v>
      </c>
      <c r="O1191" s="27">
        <f t="shared" si="696"/>
        <v>45.9</v>
      </c>
      <c r="P1191" s="34">
        <v>26.6</v>
      </c>
      <c r="Q1191" s="34">
        <f t="shared" si="690"/>
        <v>0</v>
      </c>
      <c r="R1191" s="67">
        <f t="shared" si="687"/>
        <v>0</v>
      </c>
    </row>
    <row r="1192" spans="1:18" ht="78.75">
      <c r="A1192" s="33" t="s">
        <v>840</v>
      </c>
      <c r="B1192" s="31">
        <v>910</v>
      </c>
      <c r="C1192" s="32">
        <v>10</v>
      </c>
      <c r="D1192" s="32">
        <v>3</v>
      </c>
      <c r="E1192" s="23" t="s">
        <v>841</v>
      </c>
      <c r="F1192" s="29" t="s">
        <v>94</v>
      </c>
      <c r="G1192" s="24">
        <v>274822400</v>
      </c>
      <c r="H1192" s="24">
        <v>272927650</v>
      </c>
      <c r="I1192" s="25">
        <v>221494263.53999999</v>
      </c>
      <c r="J1192" s="26">
        <f t="shared" si="695"/>
        <v>81.2</v>
      </c>
      <c r="K1192" s="2">
        <f t="shared" ref="K1192:M1192" si="706">SUM(K1193:K1194)</f>
        <v>274822.40000000002</v>
      </c>
      <c r="L1192" s="2">
        <f t="shared" si="706"/>
        <v>272927.7</v>
      </c>
      <c r="M1192" s="2">
        <f t="shared" si="706"/>
        <v>272927.7</v>
      </c>
      <c r="N1192" s="2">
        <f>SUM(N1193:N1194)</f>
        <v>221494.2</v>
      </c>
      <c r="O1192" s="27">
        <f t="shared" si="696"/>
        <v>81.2</v>
      </c>
      <c r="P1192" s="34">
        <v>221494.3</v>
      </c>
      <c r="Q1192" s="34">
        <f t="shared" si="690"/>
        <v>-0.1</v>
      </c>
      <c r="R1192" s="67">
        <f t="shared" si="687"/>
        <v>0</v>
      </c>
    </row>
    <row r="1193" spans="1:18" ht="31.5">
      <c r="A1193" s="33" t="s">
        <v>114</v>
      </c>
      <c r="B1193" s="31">
        <v>910</v>
      </c>
      <c r="C1193" s="32">
        <v>10</v>
      </c>
      <c r="D1193" s="32">
        <v>3</v>
      </c>
      <c r="E1193" s="23" t="s">
        <v>841</v>
      </c>
      <c r="F1193" s="29" t="s">
        <v>115</v>
      </c>
      <c r="G1193" s="24">
        <v>0</v>
      </c>
      <c r="H1193" s="24">
        <v>1498000</v>
      </c>
      <c r="I1193" s="25">
        <v>1351736.78</v>
      </c>
      <c r="J1193" s="26">
        <f t="shared" si="695"/>
        <v>90.2</v>
      </c>
      <c r="K1193" s="28">
        <f t="shared" si="692"/>
        <v>0</v>
      </c>
      <c r="L1193" s="28">
        <v>1498</v>
      </c>
      <c r="M1193" s="2">
        <f t="shared" si="704"/>
        <v>1498</v>
      </c>
      <c r="N1193" s="2">
        <f t="shared" si="703"/>
        <v>1351.7</v>
      </c>
      <c r="O1193" s="27">
        <f t="shared" si="696"/>
        <v>90.2</v>
      </c>
      <c r="P1193" s="34">
        <v>1351.7</v>
      </c>
      <c r="Q1193" s="34">
        <f t="shared" si="690"/>
        <v>0</v>
      </c>
      <c r="R1193" s="67">
        <f t="shared" si="687"/>
        <v>0</v>
      </c>
    </row>
    <row r="1194" spans="1:18" ht="31.5">
      <c r="A1194" s="33" t="s">
        <v>102</v>
      </c>
      <c r="B1194" s="31">
        <v>910</v>
      </c>
      <c r="C1194" s="32">
        <v>10</v>
      </c>
      <c r="D1194" s="32">
        <v>3</v>
      </c>
      <c r="E1194" s="23" t="s">
        <v>841</v>
      </c>
      <c r="F1194" s="29" t="s">
        <v>103</v>
      </c>
      <c r="G1194" s="24">
        <v>274822400</v>
      </c>
      <c r="H1194" s="24">
        <v>271429650</v>
      </c>
      <c r="I1194" s="25">
        <v>220142526.75999999</v>
      </c>
      <c r="J1194" s="26">
        <f t="shared" si="695"/>
        <v>81.099999999999994</v>
      </c>
      <c r="K1194" s="28">
        <f t="shared" si="692"/>
        <v>274822.40000000002</v>
      </c>
      <c r="L1194" s="28">
        <v>271429.7</v>
      </c>
      <c r="M1194" s="2">
        <f>H1194/1000</f>
        <v>271429.7</v>
      </c>
      <c r="N1194" s="2">
        <f t="shared" si="703"/>
        <v>220142.5</v>
      </c>
      <c r="O1194" s="27">
        <f t="shared" si="696"/>
        <v>81.099999999999994</v>
      </c>
      <c r="P1194" s="34">
        <v>220142.5</v>
      </c>
      <c r="Q1194" s="34">
        <f t="shared" si="690"/>
        <v>0</v>
      </c>
      <c r="R1194" s="67">
        <f t="shared" si="687"/>
        <v>0</v>
      </c>
    </row>
    <row r="1195" spans="1:18" ht="141.75">
      <c r="A1195" s="33" t="s">
        <v>900</v>
      </c>
      <c r="B1195" s="31">
        <v>910</v>
      </c>
      <c r="C1195" s="32">
        <v>10</v>
      </c>
      <c r="D1195" s="32">
        <v>3</v>
      </c>
      <c r="E1195" s="23" t="s">
        <v>901</v>
      </c>
      <c r="F1195" s="29" t="s">
        <v>94</v>
      </c>
      <c r="G1195" s="24">
        <v>237500</v>
      </c>
      <c r="H1195" s="24">
        <v>237500</v>
      </c>
      <c r="I1195" s="25">
        <v>0</v>
      </c>
      <c r="J1195" s="26">
        <f t="shared" si="695"/>
        <v>0</v>
      </c>
      <c r="K1195" s="2">
        <f t="shared" ref="K1195:M1195" si="707">K1196</f>
        <v>237.5</v>
      </c>
      <c r="L1195" s="2">
        <f t="shared" si="707"/>
        <v>237.5</v>
      </c>
      <c r="M1195" s="2">
        <f t="shared" si="707"/>
        <v>237.5</v>
      </c>
      <c r="N1195" s="2">
        <f>N1196</f>
        <v>0</v>
      </c>
      <c r="O1195" s="27">
        <f t="shared" si="696"/>
        <v>0</v>
      </c>
      <c r="P1195" s="34">
        <v>0</v>
      </c>
      <c r="Q1195" s="34">
        <f t="shared" si="690"/>
        <v>0</v>
      </c>
      <c r="R1195" s="67">
        <f t="shared" si="687"/>
        <v>0</v>
      </c>
    </row>
    <row r="1196" spans="1:18" ht="31.5">
      <c r="A1196" s="33" t="s">
        <v>102</v>
      </c>
      <c r="B1196" s="31">
        <v>910</v>
      </c>
      <c r="C1196" s="32">
        <v>10</v>
      </c>
      <c r="D1196" s="32">
        <v>3</v>
      </c>
      <c r="E1196" s="23" t="s">
        <v>901</v>
      </c>
      <c r="F1196" s="29" t="s">
        <v>103</v>
      </c>
      <c r="G1196" s="24">
        <v>237500</v>
      </c>
      <c r="H1196" s="24">
        <v>237500</v>
      </c>
      <c r="I1196" s="25">
        <v>0</v>
      </c>
      <c r="J1196" s="26">
        <f t="shared" si="695"/>
        <v>0</v>
      </c>
      <c r="K1196" s="28">
        <f t="shared" si="692"/>
        <v>237.5</v>
      </c>
      <c r="L1196" s="28">
        <v>237.5</v>
      </c>
      <c r="M1196" s="2">
        <f t="shared" si="704"/>
        <v>237.5</v>
      </c>
      <c r="N1196" s="2">
        <f t="shared" si="703"/>
        <v>0</v>
      </c>
      <c r="O1196" s="27">
        <f t="shared" si="696"/>
        <v>0</v>
      </c>
      <c r="P1196" s="34">
        <v>0</v>
      </c>
      <c r="Q1196" s="34">
        <f t="shared" si="690"/>
        <v>0</v>
      </c>
      <c r="R1196" s="67">
        <f t="shared" si="687"/>
        <v>0</v>
      </c>
    </row>
    <row r="1197" spans="1:18" ht="63">
      <c r="A1197" s="33" t="s">
        <v>902</v>
      </c>
      <c r="B1197" s="31">
        <v>910</v>
      </c>
      <c r="C1197" s="32">
        <v>10</v>
      </c>
      <c r="D1197" s="32">
        <v>3</v>
      </c>
      <c r="E1197" s="23" t="s">
        <v>903</v>
      </c>
      <c r="F1197" s="29" t="s">
        <v>94</v>
      </c>
      <c r="G1197" s="24">
        <v>47183000</v>
      </c>
      <c r="H1197" s="24">
        <v>48643000</v>
      </c>
      <c r="I1197" s="25">
        <v>48572423.57</v>
      </c>
      <c r="J1197" s="26">
        <f t="shared" si="695"/>
        <v>99.9</v>
      </c>
      <c r="K1197" s="2">
        <f t="shared" ref="K1197:M1197" si="708">SUM(K1198:K1200)</f>
        <v>47183</v>
      </c>
      <c r="L1197" s="2">
        <f t="shared" si="708"/>
        <v>48643</v>
      </c>
      <c r="M1197" s="2">
        <f t="shared" si="708"/>
        <v>48643</v>
      </c>
      <c r="N1197" s="2">
        <f>SUM(N1198:N1200)</f>
        <v>48572.4</v>
      </c>
      <c r="O1197" s="27">
        <f t="shared" si="696"/>
        <v>99.9</v>
      </c>
      <c r="P1197" s="34">
        <v>48572.4</v>
      </c>
      <c r="Q1197" s="34">
        <f t="shared" si="690"/>
        <v>0</v>
      </c>
      <c r="R1197" s="67">
        <f t="shared" si="687"/>
        <v>0</v>
      </c>
    </row>
    <row r="1198" spans="1:18" ht="31.5">
      <c r="A1198" s="33" t="s">
        <v>114</v>
      </c>
      <c r="B1198" s="31">
        <v>910</v>
      </c>
      <c r="C1198" s="32">
        <v>10</v>
      </c>
      <c r="D1198" s="32">
        <v>3</v>
      </c>
      <c r="E1198" s="23" t="s">
        <v>903</v>
      </c>
      <c r="F1198" s="29" t="s">
        <v>115</v>
      </c>
      <c r="G1198" s="24">
        <v>0</v>
      </c>
      <c r="H1198" s="24">
        <v>173400</v>
      </c>
      <c r="I1198" s="25">
        <v>146425.14000000001</v>
      </c>
      <c r="J1198" s="26">
        <f t="shared" si="695"/>
        <v>84.4</v>
      </c>
      <c r="K1198" s="28">
        <f t="shared" si="692"/>
        <v>0</v>
      </c>
      <c r="L1198" s="28">
        <v>173.4</v>
      </c>
      <c r="M1198" s="2">
        <f t="shared" si="704"/>
        <v>173.4</v>
      </c>
      <c r="N1198" s="2">
        <f t="shared" si="703"/>
        <v>146.4</v>
      </c>
      <c r="O1198" s="27">
        <f t="shared" si="696"/>
        <v>84.4</v>
      </c>
      <c r="P1198" s="34">
        <v>146.4</v>
      </c>
      <c r="Q1198" s="34">
        <f t="shared" si="690"/>
        <v>0</v>
      </c>
      <c r="R1198" s="67">
        <f t="shared" si="687"/>
        <v>0</v>
      </c>
    </row>
    <row r="1199" spans="1:18" ht="31.5">
      <c r="A1199" s="33" t="s">
        <v>102</v>
      </c>
      <c r="B1199" s="31">
        <v>910</v>
      </c>
      <c r="C1199" s="32">
        <v>10</v>
      </c>
      <c r="D1199" s="32">
        <v>3</v>
      </c>
      <c r="E1199" s="23" t="s">
        <v>903</v>
      </c>
      <c r="F1199" s="29" t="s">
        <v>103</v>
      </c>
      <c r="G1199" s="24">
        <v>25373000</v>
      </c>
      <c r="H1199" s="24">
        <v>27676100</v>
      </c>
      <c r="I1199" s="25">
        <v>27649093.989999998</v>
      </c>
      <c r="J1199" s="26">
        <f t="shared" si="695"/>
        <v>99.9</v>
      </c>
      <c r="K1199" s="28">
        <f t="shared" si="692"/>
        <v>25373</v>
      </c>
      <c r="L1199" s="28">
        <v>27676.1</v>
      </c>
      <c r="M1199" s="2">
        <f t="shared" si="704"/>
        <v>27676.1</v>
      </c>
      <c r="N1199" s="2">
        <f t="shared" si="703"/>
        <v>27649.1</v>
      </c>
      <c r="O1199" s="27">
        <f t="shared" si="696"/>
        <v>99.9</v>
      </c>
      <c r="P1199" s="34">
        <v>27649.1</v>
      </c>
      <c r="Q1199" s="34">
        <f t="shared" si="690"/>
        <v>0</v>
      </c>
      <c r="R1199" s="67">
        <f t="shared" si="687"/>
        <v>0</v>
      </c>
    </row>
    <row r="1200" spans="1:18">
      <c r="A1200" s="33" t="s">
        <v>106</v>
      </c>
      <c r="B1200" s="31">
        <v>910</v>
      </c>
      <c r="C1200" s="32">
        <v>10</v>
      </c>
      <c r="D1200" s="32">
        <v>3</v>
      </c>
      <c r="E1200" s="23" t="s">
        <v>903</v>
      </c>
      <c r="F1200" s="29" t="s">
        <v>107</v>
      </c>
      <c r="G1200" s="24">
        <v>21810000</v>
      </c>
      <c r="H1200" s="24">
        <v>20793500</v>
      </c>
      <c r="I1200" s="25">
        <v>20776904.440000001</v>
      </c>
      <c r="J1200" s="26">
        <f t="shared" si="695"/>
        <v>99.9</v>
      </c>
      <c r="K1200" s="28">
        <f t="shared" si="692"/>
        <v>21810</v>
      </c>
      <c r="L1200" s="28">
        <v>20793.5</v>
      </c>
      <c r="M1200" s="2">
        <f t="shared" si="704"/>
        <v>20793.5</v>
      </c>
      <c r="N1200" s="2">
        <f t="shared" si="703"/>
        <v>20776.900000000001</v>
      </c>
      <c r="O1200" s="27">
        <f t="shared" si="696"/>
        <v>99.9</v>
      </c>
      <c r="P1200" s="34">
        <v>20776.900000000001</v>
      </c>
      <c r="Q1200" s="34">
        <f t="shared" si="690"/>
        <v>0</v>
      </c>
      <c r="R1200" s="67">
        <f t="shared" si="687"/>
        <v>0</v>
      </c>
    </row>
    <row r="1201" spans="1:18" ht="47.25">
      <c r="A1201" s="33" t="s">
        <v>904</v>
      </c>
      <c r="B1201" s="31">
        <v>910</v>
      </c>
      <c r="C1201" s="32">
        <v>10</v>
      </c>
      <c r="D1201" s="32">
        <v>3</v>
      </c>
      <c r="E1201" s="23" t="s">
        <v>905</v>
      </c>
      <c r="F1201" s="29" t="s">
        <v>94</v>
      </c>
      <c r="G1201" s="24">
        <v>22781000</v>
      </c>
      <c r="H1201" s="24">
        <v>21337700</v>
      </c>
      <c r="I1201" s="25">
        <v>21279473.949999999</v>
      </c>
      <c r="J1201" s="26">
        <f t="shared" si="695"/>
        <v>99.7</v>
      </c>
      <c r="K1201" s="2">
        <f t="shared" ref="K1201:M1201" si="709">SUM(K1202:K1203)</f>
        <v>22781</v>
      </c>
      <c r="L1201" s="2">
        <f t="shared" si="709"/>
        <v>21337.7</v>
      </c>
      <c r="M1201" s="2">
        <f t="shared" si="709"/>
        <v>21337.7</v>
      </c>
      <c r="N1201" s="2">
        <f>SUM(N1202:N1203)</f>
        <v>21279.5</v>
      </c>
      <c r="O1201" s="27">
        <f t="shared" si="696"/>
        <v>99.7</v>
      </c>
      <c r="P1201" s="34">
        <v>21279.5</v>
      </c>
      <c r="Q1201" s="34">
        <f t="shared" si="690"/>
        <v>0</v>
      </c>
      <c r="R1201" s="67">
        <f t="shared" si="687"/>
        <v>0</v>
      </c>
    </row>
    <row r="1202" spans="1:18" ht="31.5">
      <c r="A1202" s="33" t="s">
        <v>114</v>
      </c>
      <c r="B1202" s="31">
        <v>910</v>
      </c>
      <c r="C1202" s="32">
        <v>10</v>
      </c>
      <c r="D1202" s="32">
        <v>3</v>
      </c>
      <c r="E1202" s="23" t="s">
        <v>905</v>
      </c>
      <c r="F1202" s="29" t="s">
        <v>115</v>
      </c>
      <c r="G1202" s="24">
        <v>0</v>
      </c>
      <c r="H1202" s="24">
        <v>160100</v>
      </c>
      <c r="I1202" s="25">
        <v>147791.70000000001</v>
      </c>
      <c r="J1202" s="26">
        <f t="shared" si="695"/>
        <v>92.3</v>
      </c>
      <c r="K1202" s="28">
        <f t="shared" si="692"/>
        <v>0</v>
      </c>
      <c r="L1202" s="28">
        <v>160.1</v>
      </c>
      <c r="M1202" s="2">
        <f t="shared" si="704"/>
        <v>160.1</v>
      </c>
      <c r="N1202" s="2">
        <f t="shared" si="703"/>
        <v>147.80000000000001</v>
      </c>
      <c r="O1202" s="27">
        <f t="shared" si="696"/>
        <v>92.3</v>
      </c>
      <c r="P1202" s="34">
        <v>147.80000000000001</v>
      </c>
      <c r="Q1202" s="34">
        <f t="shared" si="690"/>
        <v>0</v>
      </c>
      <c r="R1202" s="67">
        <f t="shared" si="687"/>
        <v>0</v>
      </c>
    </row>
    <row r="1203" spans="1:18" ht="31.5">
      <c r="A1203" s="33" t="s">
        <v>102</v>
      </c>
      <c r="B1203" s="31">
        <v>910</v>
      </c>
      <c r="C1203" s="32">
        <v>10</v>
      </c>
      <c r="D1203" s="32">
        <v>3</v>
      </c>
      <c r="E1203" s="23" t="s">
        <v>905</v>
      </c>
      <c r="F1203" s="29" t="s">
        <v>103</v>
      </c>
      <c r="G1203" s="24">
        <v>22781000</v>
      </c>
      <c r="H1203" s="24">
        <v>21177600</v>
      </c>
      <c r="I1203" s="25">
        <v>21131682.25</v>
      </c>
      <c r="J1203" s="26">
        <f t="shared" si="695"/>
        <v>99.8</v>
      </c>
      <c r="K1203" s="28">
        <f t="shared" si="692"/>
        <v>22781</v>
      </c>
      <c r="L1203" s="28">
        <v>21177.599999999999</v>
      </c>
      <c r="M1203" s="2">
        <f t="shared" si="704"/>
        <v>21177.599999999999</v>
      </c>
      <c r="N1203" s="2">
        <f t="shared" si="703"/>
        <v>21131.7</v>
      </c>
      <c r="O1203" s="27">
        <f t="shared" si="696"/>
        <v>99.8</v>
      </c>
      <c r="P1203" s="34">
        <v>21131.7</v>
      </c>
      <c r="Q1203" s="34">
        <f t="shared" si="690"/>
        <v>0</v>
      </c>
      <c r="R1203" s="67">
        <f t="shared" si="687"/>
        <v>0</v>
      </c>
    </row>
    <row r="1204" spans="1:18" ht="94.5">
      <c r="A1204" s="33" t="s">
        <v>906</v>
      </c>
      <c r="B1204" s="31">
        <v>910</v>
      </c>
      <c r="C1204" s="32">
        <v>10</v>
      </c>
      <c r="D1204" s="32">
        <v>3</v>
      </c>
      <c r="E1204" s="23" t="s">
        <v>907</v>
      </c>
      <c r="F1204" s="29" t="s">
        <v>94</v>
      </c>
      <c r="G1204" s="24">
        <v>0</v>
      </c>
      <c r="H1204" s="24">
        <v>258000</v>
      </c>
      <c r="I1204" s="25">
        <v>258000</v>
      </c>
      <c r="J1204" s="26">
        <f t="shared" si="695"/>
        <v>100</v>
      </c>
      <c r="K1204" s="2">
        <f t="shared" ref="K1204:M1204" si="710">K1205</f>
        <v>0</v>
      </c>
      <c r="L1204" s="2">
        <f t="shared" si="710"/>
        <v>258</v>
      </c>
      <c r="M1204" s="2">
        <f t="shared" si="710"/>
        <v>258</v>
      </c>
      <c r="N1204" s="2">
        <f>N1205</f>
        <v>258</v>
      </c>
      <c r="O1204" s="27">
        <f t="shared" si="696"/>
        <v>100</v>
      </c>
      <c r="P1204" s="34">
        <v>258</v>
      </c>
      <c r="Q1204" s="34">
        <f t="shared" si="690"/>
        <v>0</v>
      </c>
      <c r="R1204" s="67">
        <f t="shared" si="687"/>
        <v>0</v>
      </c>
    </row>
    <row r="1205" spans="1:18">
      <c r="A1205" s="33" t="s">
        <v>175</v>
      </c>
      <c r="B1205" s="31">
        <v>910</v>
      </c>
      <c r="C1205" s="32">
        <v>10</v>
      </c>
      <c r="D1205" s="32">
        <v>3</v>
      </c>
      <c r="E1205" s="23" t="s">
        <v>907</v>
      </c>
      <c r="F1205" s="29" t="s">
        <v>176</v>
      </c>
      <c r="G1205" s="24">
        <v>0</v>
      </c>
      <c r="H1205" s="24">
        <v>258000</v>
      </c>
      <c r="I1205" s="25">
        <v>258000</v>
      </c>
      <c r="J1205" s="26">
        <f t="shared" si="695"/>
        <v>100</v>
      </c>
      <c r="K1205" s="28">
        <f t="shared" si="692"/>
        <v>0</v>
      </c>
      <c r="L1205" s="28">
        <v>258</v>
      </c>
      <c r="M1205" s="2">
        <f t="shared" si="704"/>
        <v>258</v>
      </c>
      <c r="N1205" s="2">
        <f t="shared" si="703"/>
        <v>258</v>
      </c>
      <c r="O1205" s="27">
        <f t="shared" si="696"/>
        <v>100</v>
      </c>
      <c r="P1205" s="34">
        <v>258</v>
      </c>
      <c r="Q1205" s="34">
        <f t="shared" si="690"/>
        <v>0</v>
      </c>
      <c r="R1205" s="67">
        <f t="shared" si="687"/>
        <v>0</v>
      </c>
    </row>
    <row r="1206" spans="1:18" ht="141.75">
      <c r="A1206" s="33" t="s">
        <v>864</v>
      </c>
      <c r="B1206" s="31">
        <v>910</v>
      </c>
      <c r="C1206" s="32">
        <v>10</v>
      </c>
      <c r="D1206" s="32">
        <v>3</v>
      </c>
      <c r="E1206" s="23" t="s">
        <v>865</v>
      </c>
      <c r="F1206" s="29" t="s">
        <v>94</v>
      </c>
      <c r="G1206" s="24">
        <v>0</v>
      </c>
      <c r="H1206" s="24">
        <v>2085200</v>
      </c>
      <c r="I1206" s="25">
        <v>2085200</v>
      </c>
      <c r="J1206" s="26">
        <f t="shared" si="695"/>
        <v>100</v>
      </c>
      <c r="K1206" s="2">
        <f t="shared" ref="K1206:M1206" si="711">K1207</f>
        <v>0</v>
      </c>
      <c r="L1206" s="2">
        <f t="shared" si="711"/>
        <v>2085.1999999999998</v>
      </c>
      <c r="M1206" s="2">
        <f t="shared" si="711"/>
        <v>2085.1999999999998</v>
      </c>
      <c r="N1206" s="2">
        <f>N1207</f>
        <v>2085.1999999999998</v>
      </c>
      <c r="O1206" s="27">
        <f t="shared" si="696"/>
        <v>100</v>
      </c>
      <c r="P1206" s="34">
        <v>2085.1999999999998</v>
      </c>
      <c r="Q1206" s="34">
        <f t="shared" si="690"/>
        <v>0</v>
      </c>
      <c r="R1206" s="67">
        <f t="shared" si="687"/>
        <v>0</v>
      </c>
    </row>
    <row r="1207" spans="1:18" ht="31.5">
      <c r="A1207" s="33" t="s">
        <v>98</v>
      </c>
      <c r="B1207" s="31">
        <v>910</v>
      </c>
      <c r="C1207" s="32">
        <v>10</v>
      </c>
      <c r="D1207" s="32">
        <v>3</v>
      </c>
      <c r="E1207" s="23" t="s">
        <v>865</v>
      </c>
      <c r="F1207" s="29" t="s">
        <v>99</v>
      </c>
      <c r="G1207" s="24">
        <v>0</v>
      </c>
      <c r="H1207" s="24">
        <v>2085200</v>
      </c>
      <c r="I1207" s="25">
        <v>2085200</v>
      </c>
      <c r="J1207" s="26">
        <f t="shared" si="695"/>
        <v>100</v>
      </c>
      <c r="K1207" s="28">
        <f t="shared" si="692"/>
        <v>0</v>
      </c>
      <c r="L1207" s="28">
        <v>2085.1999999999998</v>
      </c>
      <c r="M1207" s="2">
        <f t="shared" si="704"/>
        <v>2085.1999999999998</v>
      </c>
      <c r="N1207" s="2">
        <f t="shared" si="703"/>
        <v>2085.1999999999998</v>
      </c>
      <c r="O1207" s="27">
        <f t="shared" si="696"/>
        <v>100</v>
      </c>
      <c r="P1207" s="34">
        <v>2085.1999999999998</v>
      </c>
      <c r="Q1207" s="34">
        <f t="shared" si="690"/>
        <v>0</v>
      </c>
      <c r="R1207" s="67">
        <f t="shared" si="687"/>
        <v>0</v>
      </c>
    </row>
    <row r="1208" spans="1:18" ht="47.25">
      <c r="A1208" s="33" t="s">
        <v>253</v>
      </c>
      <c r="B1208" s="31">
        <v>910</v>
      </c>
      <c r="C1208" s="32">
        <v>10</v>
      </c>
      <c r="D1208" s="32">
        <v>3</v>
      </c>
      <c r="E1208" s="23" t="s">
        <v>254</v>
      </c>
      <c r="F1208" s="29"/>
      <c r="G1208" s="24">
        <v>0</v>
      </c>
      <c r="H1208" s="24">
        <v>2500000</v>
      </c>
      <c r="I1208" s="25">
        <v>2466932</v>
      </c>
      <c r="J1208" s="26">
        <f t="shared" si="695"/>
        <v>98.7</v>
      </c>
      <c r="K1208" s="2">
        <f t="shared" ref="K1208:M1208" si="712">K1209</f>
        <v>0</v>
      </c>
      <c r="L1208" s="2">
        <f t="shared" si="712"/>
        <v>0</v>
      </c>
      <c r="M1208" s="2">
        <f t="shared" si="712"/>
        <v>2500</v>
      </c>
      <c r="N1208" s="2">
        <f>N1209</f>
        <v>2466.9</v>
      </c>
      <c r="O1208" s="27">
        <f t="shared" si="696"/>
        <v>98.7</v>
      </c>
      <c r="P1208" s="34">
        <v>2466.9</v>
      </c>
      <c r="Q1208" s="34">
        <f t="shared" si="690"/>
        <v>0</v>
      </c>
      <c r="R1208" s="67">
        <f t="shared" si="687"/>
        <v>0</v>
      </c>
    </row>
    <row r="1209" spans="1:18" ht="31.5">
      <c r="A1209" s="33" t="s">
        <v>98</v>
      </c>
      <c r="B1209" s="31">
        <v>910</v>
      </c>
      <c r="C1209" s="32">
        <v>10</v>
      </c>
      <c r="D1209" s="32">
        <v>3</v>
      </c>
      <c r="E1209" s="23" t="s">
        <v>254</v>
      </c>
      <c r="F1209" s="29" t="s">
        <v>99</v>
      </c>
      <c r="G1209" s="24">
        <v>0</v>
      </c>
      <c r="H1209" s="24">
        <v>2500000</v>
      </c>
      <c r="I1209" s="25">
        <v>2466932</v>
      </c>
      <c r="J1209" s="26">
        <f t="shared" si="695"/>
        <v>98.7</v>
      </c>
      <c r="K1209" s="28">
        <f t="shared" si="692"/>
        <v>0</v>
      </c>
      <c r="L1209" s="28">
        <v>0</v>
      </c>
      <c r="M1209" s="2">
        <f t="shared" si="704"/>
        <v>2500</v>
      </c>
      <c r="N1209" s="2">
        <f t="shared" si="703"/>
        <v>2466.9</v>
      </c>
      <c r="O1209" s="27">
        <f t="shared" si="696"/>
        <v>98.7</v>
      </c>
      <c r="P1209" s="34">
        <v>2466.9</v>
      </c>
      <c r="Q1209" s="34">
        <f t="shared" si="690"/>
        <v>0</v>
      </c>
      <c r="R1209" s="67">
        <f t="shared" si="687"/>
        <v>0</v>
      </c>
    </row>
    <row r="1210" spans="1:18">
      <c r="A1210" s="33" t="s">
        <v>331</v>
      </c>
      <c r="B1210" s="31">
        <v>910</v>
      </c>
      <c r="C1210" s="32">
        <v>10</v>
      </c>
      <c r="D1210" s="32">
        <v>3</v>
      </c>
      <c r="E1210" s="23" t="s">
        <v>332</v>
      </c>
      <c r="F1210" s="29"/>
      <c r="G1210" s="24">
        <v>0</v>
      </c>
      <c r="H1210" s="24">
        <v>100000</v>
      </c>
      <c r="I1210" s="25">
        <v>100000</v>
      </c>
      <c r="J1210" s="26">
        <f t="shared" si="695"/>
        <v>100</v>
      </c>
      <c r="K1210" s="2">
        <f t="shared" ref="K1210:M1210" si="713">K1211</f>
        <v>0</v>
      </c>
      <c r="L1210" s="2">
        <f t="shared" si="713"/>
        <v>0</v>
      </c>
      <c r="M1210" s="2">
        <f t="shared" si="713"/>
        <v>100</v>
      </c>
      <c r="N1210" s="2">
        <f>N1211</f>
        <v>100</v>
      </c>
      <c r="O1210" s="27">
        <f t="shared" si="696"/>
        <v>100</v>
      </c>
      <c r="P1210" s="34">
        <v>100</v>
      </c>
      <c r="Q1210" s="34">
        <f t="shared" si="690"/>
        <v>0</v>
      </c>
      <c r="R1210" s="67">
        <f t="shared" si="687"/>
        <v>0</v>
      </c>
    </row>
    <row r="1211" spans="1:18" ht="31.5">
      <c r="A1211" s="33" t="s">
        <v>98</v>
      </c>
      <c r="B1211" s="31">
        <v>910</v>
      </c>
      <c r="C1211" s="32">
        <v>10</v>
      </c>
      <c r="D1211" s="32">
        <v>3</v>
      </c>
      <c r="E1211" s="23" t="s">
        <v>332</v>
      </c>
      <c r="F1211" s="29" t="s">
        <v>99</v>
      </c>
      <c r="G1211" s="24">
        <v>0</v>
      </c>
      <c r="H1211" s="24">
        <v>100000</v>
      </c>
      <c r="I1211" s="25">
        <v>100000</v>
      </c>
      <c r="J1211" s="26">
        <f t="shared" si="695"/>
        <v>100</v>
      </c>
      <c r="K1211" s="28">
        <f t="shared" si="692"/>
        <v>0</v>
      </c>
      <c r="L1211" s="28">
        <v>0</v>
      </c>
      <c r="M1211" s="2">
        <f t="shared" si="704"/>
        <v>100</v>
      </c>
      <c r="N1211" s="2">
        <f t="shared" si="703"/>
        <v>100</v>
      </c>
      <c r="O1211" s="27">
        <f t="shared" si="696"/>
        <v>100</v>
      </c>
      <c r="P1211" s="34">
        <v>100</v>
      </c>
      <c r="Q1211" s="34">
        <f t="shared" si="690"/>
        <v>0</v>
      </c>
      <c r="R1211" s="67">
        <f t="shared" si="687"/>
        <v>0</v>
      </c>
    </row>
    <row r="1212" spans="1:18" ht="63">
      <c r="A1212" s="33" t="s">
        <v>157</v>
      </c>
      <c r="B1212" s="31">
        <v>910</v>
      </c>
      <c r="C1212" s="32">
        <v>10</v>
      </c>
      <c r="D1212" s="32">
        <v>3</v>
      </c>
      <c r="E1212" s="23" t="s">
        <v>158</v>
      </c>
      <c r="F1212" s="29" t="s">
        <v>94</v>
      </c>
      <c r="G1212" s="24">
        <v>0</v>
      </c>
      <c r="H1212" s="24">
        <v>12705500</v>
      </c>
      <c r="I1212" s="25">
        <v>12625500</v>
      </c>
      <c r="J1212" s="26">
        <f t="shared" si="695"/>
        <v>99.4</v>
      </c>
      <c r="K1212" s="2">
        <f t="shared" ref="K1212:M1212" si="714">SUM(K1213:K1214)</f>
        <v>0</v>
      </c>
      <c r="L1212" s="2">
        <f t="shared" ref="L1212" si="715">SUM(L1213:L1214)</f>
        <v>7140.5</v>
      </c>
      <c r="M1212" s="2">
        <f t="shared" si="714"/>
        <v>12705.5</v>
      </c>
      <c r="N1212" s="2">
        <f>SUM(N1213:N1214)</f>
        <v>12625.5</v>
      </c>
      <c r="O1212" s="27">
        <f t="shared" si="696"/>
        <v>99.4</v>
      </c>
      <c r="P1212" s="34">
        <v>12625.5</v>
      </c>
      <c r="Q1212" s="34">
        <f t="shared" si="690"/>
        <v>0</v>
      </c>
      <c r="R1212" s="67">
        <f t="shared" si="687"/>
        <v>0</v>
      </c>
    </row>
    <row r="1213" spans="1:18" ht="31.5">
      <c r="A1213" s="33" t="s">
        <v>98</v>
      </c>
      <c r="B1213" s="31">
        <v>910</v>
      </c>
      <c r="C1213" s="32">
        <v>10</v>
      </c>
      <c r="D1213" s="32">
        <v>3</v>
      </c>
      <c r="E1213" s="23" t="s">
        <v>158</v>
      </c>
      <c r="F1213" s="29" t="s">
        <v>99</v>
      </c>
      <c r="G1213" s="24">
        <v>0</v>
      </c>
      <c r="H1213" s="24">
        <v>12355500</v>
      </c>
      <c r="I1213" s="25">
        <v>12275500</v>
      </c>
      <c r="J1213" s="26">
        <f t="shared" si="695"/>
        <v>99.4</v>
      </c>
      <c r="K1213" s="28">
        <f t="shared" si="692"/>
        <v>0</v>
      </c>
      <c r="L1213" s="28">
        <v>6790.5</v>
      </c>
      <c r="M1213" s="2">
        <f t="shared" si="704"/>
        <v>12355.5</v>
      </c>
      <c r="N1213" s="2">
        <f t="shared" si="703"/>
        <v>12275.5</v>
      </c>
      <c r="O1213" s="27">
        <f t="shared" si="696"/>
        <v>99.4</v>
      </c>
      <c r="P1213" s="34">
        <v>12275.5</v>
      </c>
      <c r="Q1213" s="34">
        <f t="shared" si="690"/>
        <v>0</v>
      </c>
      <c r="R1213" s="67">
        <f t="shared" si="687"/>
        <v>0</v>
      </c>
    </row>
    <row r="1214" spans="1:18" ht="31.5">
      <c r="A1214" s="33" t="s">
        <v>163</v>
      </c>
      <c r="B1214" s="31">
        <v>910</v>
      </c>
      <c r="C1214" s="32">
        <v>10</v>
      </c>
      <c r="D1214" s="32">
        <v>3</v>
      </c>
      <c r="E1214" s="23" t="s">
        <v>158</v>
      </c>
      <c r="F1214" s="29" t="s">
        <v>164</v>
      </c>
      <c r="G1214" s="24">
        <v>0</v>
      </c>
      <c r="H1214" s="24">
        <v>350000</v>
      </c>
      <c r="I1214" s="25">
        <v>350000</v>
      </c>
      <c r="J1214" s="26">
        <f t="shared" si="695"/>
        <v>100</v>
      </c>
      <c r="K1214" s="28">
        <f t="shared" si="692"/>
        <v>0</v>
      </c>
      <c r="L1214" s="28">
        <v>350</v>
      </c>
      <c r="M1214" s="2">
        <f t="shared" si="704"/>
        <v>350</v>
      </c>
      <c r="N1214" s="2">
        <f t="shared" si="703"/>
        <v>350</v>
      </c>
      <c r="O1214" s="27">
        <f t="shared" si="696"/>
        <v>100</v>
      </c>
      <c r="P1214" s="34">
        <v>350</v>
      </c>
      <c r="Q1214" s="34">
        <f t="shared" si="690"/>
        <v>0</v>
      </c>
      <c r="R1214" s="67">
        <f t="shared" si="687"/>
        <v>0</v>
      </c>
    </row>
    <row r="1215" spans="1:18" ht="47.25">
      <c r="A1215" s="33" t="s">
        <v>159</v>
      </c>
      <c r="B1215" s="31">
        <v>910</v>
      </c>
      <c r="C1215" s="32">
        <v>10</v>
      </c>
      <c r="D1215" s="32">
        <v>3</v>
      </c>
      <c r="E1215" s="23" t="s">
        <v>160</v>
      </c>
      <c r="F1215" s="29" t="s">
        <v>94</v>
      </c>
      <c r="G1215" s="24">
        <v>0</v>
      </c>
      <c r="H1215" s="24">
        <v>1895280000</v>
      </c>
      <c r="I1215" s="25">
        <v>1743560320.97</v>
      </c>
      <c r="J1215" s="26">
        <f t="shared" si="695"/>
        <v>92</v>
      </c>
      <c r="K1215" s="2">
        <f t="shared" ref="K1215:M1215" si="716">K1216</f>
        <v>0</v>
      </c>
      <c r="L1215" s="2">
        <f t="shared" si="716"/>
        <v>1731280</v>
      </c>
      <c r="M1215" s="2">
        <f t="shared" si="716"/>
        <v>1895280</v>
      </c>
      <c r="N1215" s="2">
        <f>N1216</f>
        <v>1743560.3</v>
      </c>
      <c r="O1215" s="27">
        <f t="shared" si="696"/>
        <v>92</v>
      </c>
      <c r="P1215" s="34">
        <v>1743560.3</v>
      </c>
      <c r="Q1215" s="34">
        <f t="shared" si="690"/>
        <v>0</v>
      </c>
      <c r="R1215" s="67">
        <f t="shared" si="687"/>
        <v>0</v>
      </c>
    </row>
    <row r="1216" spans="1:18" ht="31.5">
      <c r="A1216" s="33" t="s">
        <v>98</v>
      </c>
      <c r="B1216" s="31">
        <v>910</v>
      </c>
      <c r="C1216" s="32">
        <v>10</v>
      </c>
      <c r="D1216" s="32">
        <v>3</v>
      </c>
      <c r="E1216" s="23" t="s">
        <v>160</v>
      </c>
      <c r="F1216" s="29" t="s">
        <v>99</v>
      </c>
      <c r="G1216" s="24">
        <v>0</v>
      </c>
      <c r="H1216" s="24">
        <v>1895280000</v>
      </c>
      <c r="I1216" s="25">
        <v>1743560320.97</v>
      </c>
      <c r="J1216" s="26">
        <f t="shared" si="695"/>
        <v>92</v>
      </c>
      <c r="K1216" s="28">
        <f t="shared" si="692"/>
        <v>0</v>
      </c>
      <c r="L1216" s="28">
        <v>1731280</v>
      </c>
      <c r="M1216" s="2">
        <f t="shared" si="704"/>
        <v>1895280</v>
      </c>
      <c r="N1216" s="2">
        <f t="shared" si="703"/>
        <v>1743560.3</v>
      </c>
      <c r="O1216" s="27">
        <f t="shared" si="696"/>
        <v>92</v>
      </c>
      <c r="P1216" s="34">
        <v>1743560.3</v>
      </c>
      <c r="Q1216" s="34">
        <f t="shared" si="690"/>
        <v>0</v>
      </c>
      <c r="R1216" s="67">
        <f t="shared" si="687"/>
        <v>0</v>
      </c>
    </row>
    <row r="1217" spans="1:18">
      <c r="A1217" s="33" t="s">
        <v>73</v>
      </c>
      <c r="B1217" s="31">
        <v>910</v>
      </c>
      <c r="C1217" s="32">
        <v>10</v>
      </c>
      <c r="D1217" s="32">
        <v>4</v>
      </c>
      <c r="E1217" s="23" t="s">
        <v>94</v>
      </c>
      <c r="F1217" s="29" t="s">
        <v>94</v>
      </c>
      <c r="G1217" s="24">
        <v>587790700</v>
      </c>
      <c r="H1217" s="24">
        <v>556599800</v>
      </c>
      <c r="I1217" s="25">
        <v>550465344.20000005</v>
      </c>
      <c r="J1217" s="26">
        <f t="shared" si="695"/>
        <v>98.9</v>
      </c>
      <c r="K1217" s="2">
        <f t="shared" ref="K1217:M1217" si="717">K1218+K1220+K1223+K1225+K1227+K1230+K1233+K1236+K1238+K1240+K1244</f>
        <v>587790.69999999995</v>
      </c>
      <c r="L1217" s="2">
        <f t="shared" si="717"/>
        <v>556594.80000000005</v>
      </c>
      <c r="M1217" s="2">
        <f t="shared" si="717"/>
        <v>556599.9</v>
      </c>
      <c r="N1217" s="2">
        <f>N1218+N1220+N1223+N1225+N1227+N1230+N1233+N1236+N1238+N1240+N1244</f>
        <v>550465.30000000005</v>
      </c>
      <c r="O1217" s="27">
        <f t="shared" si="696"/>
        <v>98.9</v>
      </c>
      <c r="P1217" s="34">
        <v>550465.30000000005</v>
      </c>
      <c r="Q1217" s="34">
        <f t="shared" si="690"/>
        <v>0</v>
      </c>
      <c r="R1217" s="67">
        <f t="shared" si="687"/>
        <v>0</v>
      </c>
    </row>
    <row r="1218" spans="1:18" ht="63">
      <c r="A1218" s="33" t="s">
        <v>908</v>
      </c>
      <c r="B1218" s="31">
        <v>910</v>
      </c>
      <c r="C1218" s="32">
        <v>10</v>
      </c>
      <c r="D1218" s="32">
        <v>4</v>
      </c>
      <c r="E1218" s="23" t="s">
        <v>909</v>
      </c>
      <c r="F1218" s="29" t="s">
        <v>94</v>
      </c>
      <c r="G1218" s="24">
        <v>15000000</v>
      </c>
      <c r="H1218" s="24">
        <v>8674500</v>
      </c>
      <c r="I1218" s="25">
        <v>7900000</v>
      </c>
      <c r="J1218" s="26">
        <f t="shared" si="695"/>
        <v>91.1</v>
      </c>
      <c r="K1218" s="2">
        <f t="shared" ref="K1218:M1218" si="718">K1219</f>
        <v>15000</v>
      </c>
      <c r="L1218" s="2">
        <f t="shared" si="718"/>
        <v>8674.5</v>
      </c>
      <c r="M1218" s="2">
        <f t="shared" si="718"/>
        <v>8674.5</v>
      </c>
      <c r="N1218" s="2">
        <f>N1219</f>
        <v>7900</v>
      </c>
      <c r="O1218" s="27">
        <f t="shared" si="696"/>
        <v>91.1</v>
      </c>
      <c r="P1218" s="34">
        <v>7900</v>
      </c>
      <c r="Q1218" s="34">
        <f t="shared" si="690"/>
        <v>0</v>
      </c>
      <c r="R1218" s="67">
        <f t="shared" si="687"/>
        <v>0</v>
      </c>
    </row>
    <row r="1219" spans="1:18" ht="31.5">
      <c r="A1219" s="33" t="s">
        <v>102</v>
      </c>
      <c r="B1219" s="31">
        <v>910</v>
      </c>
      <c r="C1219" s="32">
        <v>10</v>
      </c>
      <c r="D1219" s="32">
        <v>4</v>
      </c>
      <c r="E1219" s="23" t="s">
        <v>909</v>
      </c>
      <c r="F1219" s="29" t="s">
        <v>103</v>
      </c>
      <c r="G1219" s="24">
        <v>15000000</v>
      </c>
      <c r="H1219" s="24">
        <v>8674500</v>
      </c>
      <c r="I1219" s="25">
        <v>7900000</v>
      </c>
      <c r="J1219" s="26">
        <f t="shared" si="695"/>
        <v>91.1</v>
      </c>
      <c r="K1219" s="28">
        <f t="shared" si="692"/>
        <v>15000</v>
      </c>
      <c r="L1219" s="28">
        <v>8674.5</v>
      </c>
      <c r="M1219" s="2">
        <f t="shared" si="704"/>
        <v>8674.5</v>
      </c>
      <c r="N1219" s="2">
        <f t="shared" si="703"/>
        <v>7900</v>
      </c>
      <c r="O1219" s="27">
        <f t="shared" si="696"/>
        <v>91.1</v>
      </c>
      <c r="P1219" s="34">
        <v>7900</v>
      </c>
      <c r="Q1219" s="34">
        <f t="shared" si="690"/>
        <v>0</v>
      </c>
      <c r="R1219" s="67">
        <f t="shared" si="687"/>
        <v>0</v>
      </c>
    </row>
    <row r="1220" spans="1:18" ht="63">
      <c r="A1220" s="33" t="s">
        <v>910</v>
      </c>
      <c r="B1220" s="31">
        <v>910</v>
      </c>
      <c r="C1220" s="32">
        <v>10</v>
      </c>
      <c r="D1220" s="32">
        <v>4</v>
      </c>
      <c r="E1220" s="23" t="s">
        <v>911</v>
      </c>
      <c r="F1220" s="29" t="s">
        <v>94</v>
      </c>
      <c r="G1220" s="24">
        <v>99917000</v>
      </c>
      <c r="H1220" s="24">
        <v>99817000</v>
      </c>
      <c r="I1220" s="25">
        <v>99782235.040000007</v>
      </c>
      <c r="J1220" s="26">
        <f t="shared" si="695"/>
        <v>100</v>
      </c>
      <c r="K1220" s="2">
        <f t="shared" ref="K1220:M1220" si="719">SUM(K1221:K1222)</f>
        <v>99917</v>
      </c>
      <c r="L1220" s="2">
        <f t="shared" ref="L1220" si="720">SUM(L1221:L1222)</f>
        <v>99817</v>
      </c>
      <c r="M1220" s="2">
        <f t="shared" si="719"/>
        <v>99817</v>
      </c>
      <c r="N1220" s="2">
        <f>SUM(N1221:N1222)</f>
        <v>99782.2</v>
      </c>
      <c r="O1220" s="27">
        <f t="shared" si="696"/>
        <v>100</v>
      </c>
      <c r="P1220" s="34">
        <v>99782.2</v>
      </c>
      <c r="Q1220" s="34">
        <f t="shared" si="690"/>
        <v>0</v>
      </c>
      <c r="R1220" s="67">
        <f t="shared" si="687"/>
        <v>0</v>
      </c>
    </row>
    <row r="1221" spans="1:18" ht="31.5">
      <c r="A1221" s="33" t="s">
        <v>114</v>
      </c>
      <c r="B1221" s="31">
        <v>910</v>
      </c>
      <c r="C1221" s="32">
        <v>10</v>
      </c>
      <c r="D1221" s="32">
        <v>4</v>
      </c>
      <c r="E1221" s="23" t="s">
        <v>911</v>
      </c>
      <c r="F1221" s="29" t="s">
        <v>115</v>
      </c>
      <c r="G1221" s="24">
        <v>0</v>
      </c>
      <c r="H1221" s="24">
        <v>376400</v>
      </c>
      <c r="I1221" s="25">
        <v>350001.77</v>
      </c>
      <c r="J1221" s="26">
        <f t="shared" si="695"/>
        <v>93</v>
      </c>
      <c r="K1221" s="28">
        <f t="shared" si="692"/>
        <v>0</v>
      </c>
      <c r="L1221" s="28">
        <v>376.4</v>
      </c>
      <c r="M1221" s="2">
        <f t="shared" si="704"/>
        <v>376.4</v>
      </c>
      <c r="N1221" s="2">
        <f t="shared" si="703"/>
        <v>350</v>
      </c>
      <c r="O1221" s="27">
        <f t="shared" si="696"/>
        <v>93</v>
      </c>
      <c r="P1221" s="34">
        <v>350</v>
      </c>
      <c r="Q1221" s="34">
        <f t="shared" si="690"/>
        <v>0</v>
      </c>
      <c r="R1221" s="67">
        <f t="shared" si="687"/>
        <v>0</v>
      </c>
    </row>
    <row r="1222" spans="1:18" ht="31.5">
      <c r="A1222" s="33" t="s">
        <v>102</v>
      </c>
      <c r="B1222" s="31">
        <v>910</v>
      </c>
      <c r="C1222" s="32">
        <v>10</v>
      </c>
      <c r="D1222" s="32">
        <v>4</v>
      </c>
      <c r="E1222" s="23" t="s">
        <v>911</v>
      </c>
      <c r="F1222" s="29" t="s">
        <v>103</v>
      </c>
      <c r="G1222" s="24">
        <v>99917000</v>
      </c>
      <c r="H1222" s="24">
        <v>99440600</v>
      </c>
      <c r="I1222" s="25">
        <v>99432233.269999996</v>
      </c>
      <c r="J1222" s="26">
        <f t="shared" si="695"/>
        <v>100</v>
      </c>
      <c r="K1222" s="28">
        <f t="shared" si="692"/>
        <v>99917</v>
      </c>
      <c r="L1222" s="28">
        <v>99440.6</v>
      </c>
      <c r="M1222" s="2">
        <f t="shared" si="704"/>
        <v>99440.6</v>
      </c>
      <c r="N1222" s="2">
        <f t="shared" si="703"/>
        <v>99432.2</v>
      </c>
      <c r="O1222" s="27">
        <f t="shared" si="696"/>
        <v>100</v>
      </c>
      <c r="P1222" s="34">
        <v>99432.2</v>
      </c>
      <c r="Q1222" s="34">
        <f t="shared" si="690"/>
        <v>0</v>
      </c>
      <c r="R1222" s="67">
        <f t="shared" si="687"/>
        <v>0</v>
      </c>
    </row>
    <row r="1223" spans="1:18" ht="78.75">
      <c r="A1223" s="33" t="s">
        <v>912</v>
      </c>
      <c r="B1223" s="31">
        <v>910</v>
      </c>
      <c r="C1223" s="32">
        <v>10</v>
      </c>
      <c r="D1223" s="32">
        <v>4</v>
      </c>
      <c r="E1223" s="23" t="s">
        <v>913</v>
      </c>
      <c r="F1223" s="29" t="s">
        <v>94</v>
      </c>
      <c r="G1223" s="24">
        <v>7826100</v>
      </c>
      <c r="H1223" s="24">
        <v>7826100</v>
      </c>
      <c r="I1223" s="25">
        <v>7422638.0700000003</v>
      </c>
      <c r="J1223" s="26">
        <f t="shared" si="695"/>
        <v>94.8</v>
      </c>
      <c r="K1223" s="2">
        <f t="shared" ref="K1223:M1223" si="721">K1224</f>
        <v>7826.1</v>
      </c>
      <c r="L1223" s="2">
        <f t="shared" si="721"/>
        <v>7826.1</v>
      </c>
      <c r="M1223" s="2">
        <f t="shared" si="721"/>
        <v>7826.1</v>
      </c>
      <c r="N1223" s="2">
        <f>N1224</f>
        <v>7422.6</v>
      </c>
      <c r="O1223" s="27">
        <f t="shared" si="696"/>
        <v>94.8</v>
      </c>
      <c r="P1223" s="34">
        <v>7422.6</v>
      </c>
      <c r="Q1223" s="34">
        <f t="shared" si="690"/>
        <v>0</v>
      </c>
      <c r="R1223" s="67">
        <f t="shared" si="687"/>
        <v>0</v>
      </c>
    </row>
    <row r="1224" spans="1:18" ht="31.5">
      <c r="A1224" s="33" t="s">
        <v>102</v>
      </c>
      <c r="B1224" s="31">
        <v>910</v>
      </c>
      <c r="C1224" s="32">
        <v>10</v>
      </c>
      <c r="D1224" s="32">
        <v>4</v>
      </c>
      <c r="E1224" s="23" t="s">
        <v>913</v>
      </c>
      <c r="F1224" s="29" t="s">
        <v>103</v>
      </c>
      <c r="G1224" s="24">
        <v>7826100</v>
      </c>
      <c r="H1224" s="24">
        <v>7826100</v>
      </c>
      <c r="I1224" s="25">
        <v>7422638.0700000003</v>
      </c>
      <c r="J1224" s="26">
        <f t="shared" si="695"/>
        <v>94.8</v>
      </c>
      <c r="K1224" s="28">
        <f t="shared" si="692"/>
        <v>7826.1</v>
      </c>
      <c r="L1224" s="28">
        <v>7826.1</v>
      </c>
      <c r="M1224" s="2">
        <f t="shared" si="704"/>
        <v>7826.1</v>
      </c>
      <c r="N1224" s="2">
        <f t="shared" si="703"/>
        <v>7422.6</v>
      </c>
      <c r="O1224" s="27">
        <f t="shared" si="696"/>
        <v>94.8</v>
      </c>
      <c r="P1224" s="34">
        <v>7422.6</v>
      </c>
      <c r="Q1224" s="34">
        <f t="shared" si="690"/>
        <v>0</v>
      </c>
      <c r="R1224" s="67">
        <f t="shared" si="687"/>
        <v>0</v>
      </c>
    </row>
    <row r="1225" spans="1:18" ht="141.75">
      <c r="A1225" s="33" t="s">
        <v>914</v>
      </c>
      <c r="B1225" s="31">
        <v>910</v>
      </c>
      <c r="C1225" s="32">
        <v>10</v>
      </c>
      <c r="D1225" s="32">
        <v>4</v>
      </c>
      <c r="E1225" s="23" t="s">
        <v>915</v>
      </c>
      <c r="F1225" s="29" t="s">
        <v>94</v>
      </c>
      <c r="G1225" s="24">
        <v>21413700</v>
      </c>
      <c r="H1225" s="24">
        <v>12408600</v>
      </c>
      <c r="I1225" s="25">
        <v>7630000</v>
      </c>
      <c r="J1225" s="26">
        <f t="shared" si="695"/>
        <v>61.5</v>
      </c>
      <c r="K1225" s="2">
        <f t="shared" ref="K1225:M1225" si="722">K1226</f>
        <v>21413.7</v>
      </c>
      <c r="L1225" s="2">
        <f t="shared" si="722"/>
        <v>12408.6</v>
      </c>
      <c r="M1225" s="2">
        <f t="shared" si="722"/>
        <v>12408.6</v>
      </c>
      <c r="N1225" s="2">
        <f>N1226</f>
        <v>7630</v>
      </c>
      <c r="O1225" s="27">
        <f t="shared" si="696"/>
        <v>61.5</v>
      </c>
      <c r="P1225" s="34">
        <v>7630</v>
      </c>
      <c r="Q1225" s="34">
        <f t="shared" si="690"/>
        <v>0</v>
      </c>
      <c r="R1225" s="67">
        <f t="shared" si="687"/>
        <v>0</v>
      </c>
    </row>
    <row r="1226" spans="1:18" ht="31.5">
      <c r="A1226" s="33" t="s">
        <v>102</v>
      </c>
      <c r="B1226" s="31">
        <v>910</v>
      </c>
      <c r="C1226" s="32">
        <v>10</v>
      </c>
      <c r="D1226" s="32">
        <v>4</v>
      </c>
      <c r="E1226" s="23" t="s">
        <v>915</v>
      </c>
      <c r="F1226" s="29" t="s">
        <v>103</v>
      </c>
      <c r="G1226" s="24">
        <v>21413700</v>
      </c>
      <c r="H1226" s="24">
        <v>12408600</v>
      </c>
      <c r="I1226" s="25">
        <v>7630000</v>
      </c>
      <c r="J1226" s="26">
        <f t="shared" si="695"/>
        <v>61.5</v>
      </c>
      <c r="K1226" s="28">
        <f t="shared" si="692"/>
        <v>21413.7</v>
      </c>
      <c r="L1226" s="28">
        <v>12408.6</v>
      </c>
      <c r="M1226" s="2">
        <f t="shared" si="704"/>
        <v>12408.6</v>
      </c>
      <c r="N1226" s="2">
        <f t="shared" si="703"/>
        <v>7630</v>
      </c>
      <c r="O1226" s="27">
        <f t="shared" si="696"/>
        <v>61.5</v>
      </c>
      <c r="P1226" s="34">
        <v>7630</v>
      </c>
      <c r="Q1226" s="34">
        <f t="shared" si="690"/>
        <v>0</v>
      </c>
      <c r="R1226" s="67">
        <f t="shared" si="687"/>
        <v>0</v>
      </c>
    </row>
    <row r="1227" spans="1:18" ht="157.5">
      <c r="A1227" s="33" t="s">
        <v>916</v>
      </c>
      <c r="B1227" s="31">
        <v>910</v>
      </c>
      <c r="C1227" s="32">
        <v>10</v>
      </c>
      <c r="D1227" s="32">
        <v>4</v>
      </c>
      <c r="E1227" s="23" t="s">
        <v>917</v>
      </c>
      <c r="F1227" s="29" t="s">
        <v>94</v>
      </c>
      <c r="G1227" s="24">
        <v>0</v>
      </c>
      <c r="H1227" s="24">
        <v>284791500</v>
      </c>
      <c r="I1227" s="25">
        <v>284791500</v>
      </c>
      <c r="J1227" s="26">
        <f t="shared" si="695"/>
        <v>100</v>
      </c>
      <c r="K1227" s="2">
        <f t="shared" ref="K1227:M1227" si="723">SUM(K1228:K1229)</f>
        <v>0</v>
      </c>
      <c r="L1227" s="2">
        <f t="shared" si="723"/>
        <v>284791.5</v>
      </c>
      <c r="M1227" s="2">
        <f t="shared" si="723"/>
        <v>284791.5</v>
      </c>
      <c r="N1227" s="2">
        <f>SUM(N1228:N1229)</f>
        <v>284791.5</v>
      </c>
      <c r="O1227" s="27">
        <f t="shared" si="696"/>
        <v>100</v>
      </c>
      <c r="P1227" s="34">
        <v>284791.5</v>
      </c>
      <c r="Q1227" s="34">
        <f t="shared" si="690"/>
        <v>0</v>
      </c>
      <c r="R1227" s="67">
        <f t="shared" si="687"/>
        <v>0</v>
      </c>
    </row>
    <row r="1228" spans="1:18" ht="31.5">
      <c r="A1228" s="33" t="s">
        <v>114</v>
      </c>
      <c r="B1228" s="31">
        <v>910</v>
      </c>
      <c r="C1228" s="32">
        <v>10</v>
      </c>
      <c r="D1228" s="32">
        <v>4</v>
      </c>
      <c r="E1228" s="23" t="s">
        <v>917</v>
      </c>
      <c r="F1228" s="29" t="s">
        <v>115</v>
      </c>
      <c r="G1228" s="24">
        <v>0</v>
      </c>
      <c r="H1228" s="24">
        <v>444066.92</v>
      </c>
      <c r="I1228" s="25">
        <v>444066.92</v>
      </c>
      <c r="J1228" s="26">
        <f t="shared" si="695"/>
        <v>100</v>
      </c>
      <c r="K1228" s="28">
        <f t="shared" si="692"/>
        <v>0</v>
      </c>
      <c r="L1228" s="28">
        <v>444.1</v>
      </c>
      <c r="M1228" s="2">
        <f t="shared" si="704"/>
        <v>444.1</v>
      </c>
      <c r="N1228" s="2">
        <f t="shared" si="703"/>
        <v>444.1</v>
      </c>
      <c r="O1228" s="27">
        <f t="shared" si="696"/>
        <v>100</v>
      </c>
      <c r="P1228" s="34">
        <v>444.1</v>
      </c>
      <c r="Q1228" s="34">
        <f t="shared" si="690"/>
        <v>0</v>
      </c>
      <c r="R1228" s="67">
        <f t="shared" ref="R1228:R1291" si="724">G1228/1000-K1228</f>
        <v>0</v>
      </c>
    </row>
    <row r="1229" spans="1:18" ht="31.5">
      <c r="A1229" s="33" t="s">
        <v>102</v>
      </c>
      <c r="B1229" s="31">
        <v>910</v>
      </c>
      <c r="C1229" s="32">
        <v>10</v>
      </c>
      <c r="D1229" s="32">
        <v>4</v>
      </c>
      <c r="E1229" s="23" t="s">
        <v>917</v>
      </c>
      <c r="F1229" s="29" t="s">
        <v>103</v>
      </c>
      <c r="G1229" s="24">
        <v>0</v>
      </c>
      <c r="H1229" s="24">
        <v>284347433.07999998</v>
      </c>
      <c r="I1229" s="25">
        <v>284347433.07999998</v>
      </c>
      <c r="J1229" s="26">
        <f t="shared" si="695"/>
        <v>100</v>
      </c>
      <c r="K1229" s="28">
        <f t="shared" si="692"/>
        <v>0</v>
      </c>
      <c r="L1229" s="28">
        <v>284347.40000000002</v>
      </c>
      <c r="M1229" s="2">
        <f t="shared" si="704"/>
        <v>284347.40000000002</v>
      </c>
      <c r="N1229" s="2">
        <f t="shared" si="703"/>
        <v>284347.40000000002</v>
      </c>
      <c r="O1229" s="27">
        <f t="shared" si="696"/>
        <v>100</v>
      </c>
      <c r="P1229" s="34">
        <v>284347.40000000002</v>
      </c>
      <c r="Q1229" s="34">
        <f t="shared" si="690"/>
        <v>0</v>
      </c>
      <c r="R1229" s="67">
        <f t="shared" si="724"/>
        <v>0</v>
      </c>
    </row>
    <row r="1230" spans="1:18" ht="141.75">
      <c r="A1230" s="33" t="s">
        <v>918</v>
      </c>
      <c r="B1230" s="31">
        <v>910</v>
      </c>
      <c r="C1230" s="32">
        <v>10</v>
      </c>
      <c r="D1230" s="32">
        <v>4</v>
      </c>
      <c r="E1230" s="23" t="s">
        <v>919</v>
      </c>
      <c r="F1230" s="29" t="s">
        <v>94</v>
      </c>
      <c r="G1230" s="24">
        <v>252434700</v>
      </c>
      <c r="H1230" s="24">
        <v>0</v>
      </c>
      <c r="I1230" s="25">
        <v>0</v>
      </c>
      <c r="J1230" s="26"/>
      <c r="K1230" s="2">
        <f t="shared" ref="K1230:M1230" si="725">SUM(K1231:K1232)</f>
        <v>252434.7</v>
      </c>
      <c r="L1230" s="2">
        <f t="shared" ref="L1230" si="726">SUM(L1231:L1232)</f>
        <v>0</v>
      </c>
      <c r="M1230" s="2">
        <f t="shared" si="725"/>
        <v>0</v>
      </c>
      <c r="N1230" s="2">
        <f>SUM(N1231:N1232)</f>
        <v>0</v>
      </c>
      <c r="O1230" s="27"/>
      <c r="P1230" s="34">
        <v>0</v>
      </c>
      <c r="Q1230" s="34">
        <f t="shared" ref="Q1230:Q1293" si="727">N1230-P1230</f>
        <v>0</v>
      </c>
      <c r="R1230" s="67">
        <f t="shared" si="724"/>
        <v>0</v>
      </c>
    </row>
    <row r="1231" spans="1:18" ht="31.5">
      <c r="A1231" s="33" t="s">
        <v>114</v>
      </c>
      <c r="B1231" s="31">
        <v>910</v>
      </c>
      <c r="C1231" s="32">
        <v>10</v>
      </c>
      <c r="D1231" s="32">
        <v>4</v>
      </c>
      <c r="E1231" s="23" t="s">
        <v>919</v>
      </c>
      <c r="F1231" s="29" t="s">
        <v>115</v>
      </c>
      <c r="G1231" s="24">
        <v>0</v>
      </c>
      <c r="H1231" s="24">
        <v>0</v>
      </c>
      <c r="I1231" s="25">
        <v>0</v>
      </c>
      <c r="J1231" s="26"/>
      <c r="K1231" s="28">
        <f t="shared" si="692"/>
        <v>0</v>
      </c>
      <c r="L1231" s="28">
        <f t="shared" si="692"/>
        <v>0</v>
      </c>
      <c r="M1231" s="2">
        <f t="shared" si="704"/>
        <v>0</v>
      </c>
      <c r="N1231" s="2">
        <f t="shared" si="703"/>
        <v>0</v>
      </c>
      <c r="O1231" s="27"/>
      <c r="P1231" s="34">
        <v>0</v>
      </c>
      <c r="Q1231" s="34">
        <f t="shared" si="727"/>
        <v>0</v>
      </c>
      <c r="R1231" s="67">
        <f t="shared" si="724"/>
        <v>0</v>
      </c>
    </row>
    <row r="1232" spans="1:18" ht="31.5">
      <c r="A1232" s="33" t="s">
        <v>102</v>
      </c>
      <c r="B1232" s="31">
        <v>910</v>
      </c>
      <c r="C1232" s="32">
        <v>10</v>
      </c>
      <c r="D1232" s="32">
        <v>4</v>
      </c>
      <c r="E1232" s="23" t="s">
        <v>919</v>
      </c>
      <c r="F1232" s="29" t="s">
        <v>103</v>
      </c>
      <c r="G1232" s="24">
        <v>252434700</v>
      </c>
      <c r="H1232" s="24">
        <v>0</v>
      </c>
      <c r="I1232" s="25">
        <v>0</v>
      </c>
      <c r="J1232" s="26"/>
      <c r="K1232" s="28">
        <f t="shared" si="692"/>
        <v>252434.7</v>
      </c>
      <c r="L1232" s="28">
        <f t="shared" si="692"/>
        <v>0</v>
      </c>
      <c r="M1232" s="2">
        <f t="shared" si="704"/>
        <v>0</v>
      </c>
      <c r="N1232" s="2">
        <f t="shared" si="703"/>
        <v>0</v>
      </c>
      <c r="O1232" s="27"/>
      <c r="P1232" s="34">
        <v>0</v>
      </c>
      <c r="Q1232" s="34">
        <f t="shared" si="727"/>
        <v>0</v>
      </c>
      <c r="R1232" s="67">
        <f t="shared" si="724"/>
        <v>0</v>
      </c>
    </row>
    <row r="1233" spans="1:18" ht="126">
      <c r="A1233" s="33" t="s">
        <v>920</v>
      </c>
      <c r="B1233" s="31">
        <v>910</v>
      </c>
      <c r="C1233" s="32">
        <v>10</v>
      </c>
      <c r="D1233" s="32">
        <v>4</v>
      </c>
      <c r="E1233" s="23" t="s">
        <v>921</v>
      </c>
      <c r="F1233" s="29" t="s">
        <v>94</v>
      </c>
      <c r="G1233" s="24">
        <v>30888900</v>
      </c>
      <c r="H1233" s="24">
        <v>0</v>
      </c>
      <c r="I1233" s="25">
        <v>0</v>
      </c>
      <c r="J1233" s="26"/>
      <c r="K1233" s="2">
        <f t="shared" ref="K1233:M1233" si="728">SUM(K1234:K1235)</f>
        <v>30888.9</v>
      </c>
      <c r="L1233" s="2">
        <f t="shared" si="728"/>
        <v>0</v>
      </c>
      <c r="M1233" s="2">
        <f t="shared" si="728"/>
        <v>0</v>
      </c>
      <c r="N1233" s="2">
        <f>SUM(N1234:N1235)</f>
        <v>0</v>
      </c>
      <c r="O1233" s="27"/>
      <c r="P1233" s="34">
        <v>0</v>
      </c>
      <c r="Q1233" s="34">
        <f t="shared" si="727"/>
        <v>0</v>
      </c>
      <c r="R1233" s="67">
        <f t="shared" si="724"/>
        <v>0</v>
      </c>
    </row>
    <row r="1234" spans="1:18" ht="31.5">
      <c r="A1234" s="33" t="s">
        <v>114</v>
      </c>
      <c r="B1234" s="31">
        <v>910</v>
      </c>
      <c r="C1234" s="32">
        <v>10</v>
      </c>
      <c r="D1234" s="32">
        <v>4</v>
      </c>
      <c r="E1234" s="23" t="s">
        <v>921</v>
      </c>
      <c r="F1234" s="29" t="s">
        <v>115</v>
      </c>
      <c r="G1234" s="24">
        <v>0</v>
      </c>
      <c r="H1234" s="24">
        <v>0</v>
      </c>
      <c r="I1234" s="25">
        <v>0</v>
      </c>
      <c r="J1234" s="26"/>
      <c r="K1234" s="28">
        <f t="shared" si="692"/>
        <v>0</v>
      </c>
      <c r="L1234" s="28">
        <f t="shared" si="692"/>
        <v>0</v>
      </c>
      <c r="M1234" s="2">
        <f t="shared" si="704"/>
        <v>0</v>
      </c>
      <c r="N1234" s="2">
        <f t="shared" si="703"/>
        <v>0</v>
      </c>
      <c r="O1234" s="27"/>
      <c r="P1234" s="34">
        <v>0</v>
      </c>
      <c r="Q1234" s="34">
        <f t="shared" si="727"/>
        <v>0</v>
      </c>
      <c r="R1234" s="67">
        <f t="shared" si="724"/>
        <v>0</v>
      </c>
    </row>
    <row r="1235" spans="1:18" ht="31.5">
      <c r="A1235" s="33" t="s">
        <v>102</v>
      </c>
      <c r="B1235" s="31">
        <v>910</v>
      </c>
      <c r="C1235" s="32">
        <v>10</v>
      </c>
      <c r="D1235" s="32">
        <v>4</v>
      </c>
      <c r="E1235" s="23" t="s">
        <v>921</v>
      </c>
      <c r="F1235" s="29" t="s">
        <v>103</v>
      </c>
      <c r="G1235" s="24">
        <v>30888900</v>
      </c>
      <c r="H1235" s="24">
        <v>0</v>
      </c>
      <c r="I1235" s="25">
        <v>0</v>
      </c>
      <c r="J1235" s="26"/>
      <c r="K1235" s="28">
        <f t="shared" si="692"/>
        <v>30888.9</v>
      </c>
      <c r="L1235" s="28">
        <f t="shared" si="692"/>
        <v>0</v>
      </c>
      <c r="M1235" s="2">
        <f t="shared" si="704"/>
        <v>0</v>
      </c>
      <c r="N1235" s="2">
        <f t="shared" si="703"/>
        <v>0</v>
      </c>
      <c r="O1235" s="27"/>
      <c r="P1235" s="34">
        <v>0</v>
      </c>
      <c r="Q1235" s="34">
        <f t="shared" si="727"/>
        <v>0</v>
      </c>
      <c r="R1235" s="67">
        <f t="shared" si="724"/>
        <v>0</v>
      </c>
    </row>
    <row r="1236" spans="1:18" ht="141.75">
      <c r="A1236" s="33" t="s">
        <v>922</v>
      </c>
      <c r="B1236" s="31">
        <v>910</v>
      </c>
      <c r="C1236" s="32">
        <v>10</v>
      </c>
      <c r="D1236" s="32">
        <v>4</v>
      </c>
      <c r="E1236" s="23" t="s">
        <v>923</v>
      </c>
      <c r="F1236" s="29" t="s">
        <v>94</v>
      </c>
      <c r="G1236" s="24">
        <v>1400</v>
      </c>
      <c r="H1236" s="24">
        <v>0</v>
      </c>
      <c r="I1236" s="25">
        <v>0</v>
      </c>
      <c r="J1236" s="26"/>
      <c r="K1236" s="2">
        <f t="shared" ref="K1236:M1236" si="729">K1237</f>
        <v>1.4</v>
      </c>
      <c r="L1236" s="2">
        <f t="shared" si="729"/>
        <v>0</v>
      </c>
      <c r="M1236" s="2">
        <f t="shared" si="729"/>
        <v>0</v>
      </c>
      <c r="N1236" s="2">
        <f>N1237</f>
        <v>0</v>
      </c>
      <c r="O1236" s="27"/>
      <c r="P1236" s="34">
        <v>0</v>
      </c>
      <c r="Q1236" s="34">
        <f t="shared" si="727"/>
        <v>0</v>
      </c>
      <c r="R1236" s="67">
        <f t="shared" si="724"/>
        <v>0</v>
      </c>
    </row>
    <row r="1237" spans="1:18" ht="31.5">
      <c r="A1237" s="33" t="s">
        <v>102</v>
      </c>
      <c r="B1237" s="31">
        <v>910</v>
      </c>
      <c r="C1237" s="32">
        <v>10</v>
      </c>
      <c r="D1237" s="32">
        <v>4</v>
      </c>
      <c r="E1237" s="23" t="s">
        <v>923</v>
      </c>
      <c r="F1237" s="29" t="s">
        <v>103</v>
      </c>
      <c r="G1237" s="24">
        <v>1400</v>
      </c>
      <c r="H1237" s="24">
        <v>0</v>
      </c>
      <c r="I1237" s="25">
        <v>0</v>
      </c>
      <c r="J1237" s="26"/>
      <c r="K1237" s="28">
        <f t="shared" si="692"/>
        <v>1.4</v>
      </c>
      <c r="L1237" s="28">
        <f t="shared" si="692"/>
        <v>0</v>
      </c>
      <c r="M1237" s="2">
        <f t="shared" si="704"/>
        <v>0</v>
      </c>
      <c r="N1237" s="2">
        <f t="shared" si="703"/>
        <v>0</v>
      </c>
      <c r="O1237" s="27"/>
      <c r="P1237" s="34">
        <v>0</v>
      </c>
      <c r="Q1237" s="34">
        <f t="shared" si="727"/>
        <v>0</v>
      </c>
      <c r="R1237" s="67">
        <f t="shared" si="724"/>
        <v>0</v>
      </c>
    </row>
    <row r="1238" spans="1:18" ht="126">
      <c r="A1238" s="33" t="s">
        <v>924</v>
      </c>
      <c r="B1238" s="31">
        <v>910</v>
      </c>
      <c r="C1238" s="32">
        <v>10</v>
      </c>
      <c r="D1238" s="32">
        <v>4</v>
      </c>
      <c r="E1238" s="23" t="s">
        <v>925</v>
      </c>
      <c r="F1238" s="29" t="s">
        <v>94</v>
      </c>
      <c r="G1238" s="24">
        <v>6700</v>
      </c>
      <c r="H1238" s="24">
        <v>0</v>
      </c>
      <c r="I1238" s="25">
        <v>0</v>
      </c>
      <c r="J1238" s="26"/>
      <c r="K1238" s="2">
        <f t="shared" ref="K1238:M1238" si="730">K1239</f>
        <v>6.7</v>
      </c>
      <c r="L1238" s="2">
        <f t="shared" si="730"/>
        <v>0</v>
      </c>
      <c r="M1238" s="2">
        <f t="shared" si="730"/>
        <v>0</v>
      </c>
      <c r="N1238" s="2">
        <f>N1239</f>
        <v>0</v>
      </c>
      <c r="O1238" s="27"/>
      <c r="P1238" s="34">
        <v>0</v>
      </c>
      <c r="Q1238" s="34">
        <f t="shared" si="727"/>
        <v>0</v>
      </c>
      <c r="R1238" s="67">
        <f t="shared" si="724"/>
        <v>0</v>
      </c>
    </row>
    <row r="1239" spans="1:18" ht="31.5">
      <c r="A1239" s="33" t="s">
        <v>102</v>
      </c>
      <c r="B1239" s="31">
        <v>910</v>
      </c>
      <c r="C1239" s="32">
        <v>10</v>
      </c>
      <c r="D1239" s="32">
        <v>4</v>
      </c>
      <c r="E1239" s="23" t="s">
        <v>925</v>
      </c>
      <c r="F1239" s="29" t="s">
        <v>103</v>
      </c>
      <c r="G1239" s="24">
        <v>6700</v>
      </c>
      <c r="H1239" s="24">
        <v>0</v>
      </c>
      <c r="I1239" s="25">
        <v>0</v>
      </c>
      <c r="J1239" s="26"/>
      <c r="K1239" s="28">
        <f t="shared" ref="K1239:L1305" si="731">G1239/1000</f>
        <v>6.7</v>
      </c>
      <c r="L1239" s="28">
        <f t="shared" si="731"/>
        <v>0</v>
      </c>
      <c r="M1239" s="2">
        <f t="shared" si="704"/>
        <v>0</v>
      </c>
      <c r="N1239" s="2">
        <f t="shared" si="703"/>
        <v>0</v>
      </c>
      <c r="O1239" s="27"/>
      <c r="P1239" s="34">
        <v>0</v>
      </c>
      <c r="Q1239" s="34">
        <f t="shared" si="727"/>
        <v>0</v>
      </c>
      <c r="R1239" s="67">
        <f t="shared" si="724"/>
        <v>0</v>
      </c>
    </row>
    <row r="1240" spans="1:18" ht="94.5">
      <c r="A1240" s="33" t="s">
        <v>926</v>
      </c>
      <c r="B1240" s="31">
        <v>910</v>
      </c>
      <c r="C1240" s="32">
        <v>10</v>
      </c>
      <c r="D1240" s="32">
        <v>4</v>
      </c>
      <c r="E1240" s="23" t="s">
        <v>927</v>
      </c>
      <c r="F1240" s="29"/>
      <c r="G1240" s="24">
        <f>SUM(G1241:G1243)</f>
        <v>159312200</v>
      </c>
      <c r="H1240" s="24">
        <f t="shared" ref="H1240:I1240" si="732">SUM(H1241:H1243)</f>
        <v>142318250</v>
      </c>
      <c r="I1240" s="24">
        <f t="shared" si="732"/>
        <v>142176037.74000001</v>
      </c>
      <c r="J1240" s="26">
        <f t="shared" ref="J1240:J1303" si="733">I1240*100/H1240</f>
        <v>99.9</v>
      </c>
      <c r="K1240" s="2">
        <f t="shared" ref="K1240:M1240" si="734">SUM(K1241:K1243)</f>
        <v>159312.20000000001</v>
      </c>
      <c r="L1240" s="2">
        <f t="shared" ref="L1240" si="735">SUM(L1241:L1243)</f>
        <v>142087.1</v>
      </c>
      <c r="M1240" s="2">
        <f t="shared" si="734"/>
        <v>142318.29999999999</v>
      </c>
      <c r="N1240" s="2">
        <f>SUM(N1241:N1243)</f>
        <v>142176.1</v>
      </c>
      <c r="O1240" s="27">
        <f t="shared" ref="O1240:O1303" si="736">N1240*100/M1240</f>
        <v>99.9</v>
      </c>
      <c r="P1240" s="34">
        <v>142176</v>
      </c>
      <c r="Q1240" s="34">
        <f t="shared" si="727"/>
        <v>0.1</v>
      </c>
      <c r="R1240" s="67">
        <f t="shared" si="724"/>
        <v>0</v>
      </c>
    </row>
    <row r="1241" spans="1:18" ht="31.5">
      <c r="A1241" s="33" t="s">
        <v>114</v>
      </c>
      <c r="B1241" s="31">
        <v>910</v>
      </c>
      <c r="C1241" s="32">
        <v>10</v>
      </c>
      <c r="D1241" s="32">
        <v>4</v>
      </c>
      <c r="E1241" s="23" t="s">
        <v>927</v>
      </c>
      <c r="F1241" s="29" t="s">
        <v>115</v>
      </c>
      <c r="G1241" s="24">
        <v>0</v>
      </c>
      <c r="H1241" s="24">
        <v>41048550</v>
      </c>
      <c r="I1241" s="25">
        <v>41030469.880000003</v>
      </c>
      <c r="J1241" s="26">
        <f t="shared" si="733"/>
        <v>100</v>
      </c>
      <c r="K1241" s="28">
        <f t="shared" si="731"/>
        <v>0</v>
      </c>
      <c r="L1241" s="28">
        <v>40882.400000000001</v>
      </c>
      <c r="M1241" s="2">
        <f t="shared" si="704"/>
        <v>41048.6</v>
      </c>
      <c r="N1241" s="2">
        <f t="shared" si="703"/>
        <v>41030.5</v>
      </c>
      <c r="O1241" s="27">
        <f t="shared" si="736"/>
        <v>100</v>
      </c>
      <c r="P1241" s="34">
        <v>41030.5</v>
      </c>
      <c r="Q1241" s="34">
        <f t="shared" si="727"/>
        <v>0</v>
      </c>
      <c r="R1241" s="67">
        <f t="shared" si="724"/>
        <v>0</v>
      </c>
    </row>
    <row r="1242" spans="1:18" ht="31.5">
      <c r="A1242" s="33" t="s">
        <v>102</v>
      </c>
      <c r="B1242" s="31">
        <v>910</v>
      </c>
      <c r="C1242" s="32">
        <v>10</v>
      </c>
      <c r="D1242" s="32">
        <v>4</v>
      </c>
      <c r="E1242" s="23" t="s">
        <v>927</v>
      </c>
      <c r="F1242" s="29" t="s">
        <v>103</v>
      </c>
      <c r="G1242" s="24">
        <v>152422400</v>
      </c>
      <c r="H1242" s="24">
        <v>94699900</v>
      </c>
      <c r="I1242" s="25">
        <v>94606282.560000002</v>
      </c>
      <c r="J1242" s="26">
        <f t="shared" si="733"/>
        <v>99.9</v>
      </c>
      <c r="K1242" s="28">
        <f t="shared" si="731"/>
        <v>152422.39999999999</v>
      </c>
      <c r="L1242" s="28">
        <v>94694.9</v>
      </c>
      <c r="M1242" s="2">
        <f t="shared" si="704"/>
        <v>94699.9</v>
      </c>
      <c r="N1242" s="2">
        <f t="shared" si="703"/>
        <v>94606.3</v>
      </c>
      <c r="O1242" s="27">
        <f t="shared" si="736"/>
        <v>99.9</v>
      </c>
      <c r="P1242" s="34">
        <v>94606.3</v>
      </c>
      <c r="Q1242" s="34">
        <f t="shared" si="727"/>
        <v>0</v>
      </c>
      <c r="R1242" s="67">
        <f t="shared" si="724"/>
        <v>0</v>
      </c>
    </row>
    <row r="1243" spans="1:18" ht="31.5">
      <c r="A1243" s="33" t="s">
        <v>163</v>
      </c>
      <c r="B1243" s="31">
        <v>910</v>
      </c>
      <c r="C1243" s="32">
        <v>10</v>
      </c>
      <c r="D1243" s="32">
        <v>4</v>
      </c>
      <c r="E1243" s="23" t="s">
        <v>927</v>
      </c>
      <c r="F1243" s="29" t="s">
        <v>164</v>
      </c>
      <c r="G1243" s="24">
        <v>6889800</v>
      </c>
      <c r="H1243" s="24">
        <v>6569800</v>
      </c>
      <c r="I1243" s="25">
        <v>6539285.2999999998</v>
      </c>
      <c r="J1243" s="26">
        <f t="shared" si="733"/>
        <v>99.5</v>
      </c>
      <c r="K1243" s="28">
        <f t="shared" si="731"/>
        <v>6889.8</v>
      </c>
      <c r="L1243" s="28">
        <v>6509.8</v>
      </c>
      <c r="M1243" s="2">
        <f t="shared" si="704"/>
        <v>6569.8</v>
      </c>
      <c r="N1243" s="2">
        <f t="shared" si="703"/>
        <v>6539.3</v>
      </c>
      <c r="O1243" s="27">
        <f t="shared" si="736"/>
        <v>99.5</v>
      </c>
      <c r="P1243" s="34">
        <v>6539.3</v>
      </c>
      <c r="Q1243" s="34">
        <f t="shared" si="727"/>
        <v>0</v>
      </c>
      <c r="R1243" s="67">
        <f t="shared" si="724"/>
        <v>0</v>
      </c>
    </row>
    <row r="1244" spans="1:18" ht="110.25">
      <c r="A1244" s="33" t="s">
        <v>928</v>
      </c>
      <c r="B1244" s="31">
        <v>910</v>
      </c>
      <c r="C1244" s="32">
        <v>10</v>
      </c>
      <c r="D1244" s="32">
        <v>4</v>
      </c>
      <c r="E1244" s="23" t="s">
        <v>929</v>
      </c>
      <c r="F1244" s="29"/>
      <c r="G1244" s="24">
        <v>990000</v>
      </c>
      <c r="H1244" s="24">
        <v>763850</v>
      </c>
      <c r="I1244" s="25">
        <v>762933.35</v>
      </c>
      <c r="J1244" s="26">
        <f t="shared" si="733"/>
        <v>99.9</v>
      </c>
      <c r="K1244" s="2">
        <f t="shared" ref="K1244:M1244" si="737">K1245</f>
        <v>990</v>
      </c>
      <c r="L1244" s="2">
        <f t="shared" si="737"/>
        <v>990</v>
      </c>
      <c r="M1244" s="2">
        <f t="shared" si="737"/>
        <v>763.9</v>
      </c>
      <c r="N1244" s="2">
        <f>N1245</f>
        <v>762.9</v>
      </c>
      <c r="O1244" s="27">
        <f t="shared" si="736"/>
        <v>99.9</v>
      </c>
      <c r="P1244" s="34">
        <v>762.9</v>
      </c>
      <c r="Q1244" s="34">
        <f t="shared" si="727"/>
        <v>0</v>
      </c>
      <c r="R1244" s="67">
        <f t="shared" si="724"/>
        <v>0</v>
      </c>
    </row>
    <row r="1245" spans="1:18" ht="31.5">
      <c r="A1245" s="33" t="s">
        <v>98</v>
      </c>
      <c r="B1245" s="31">
        <v>910</v>
      </c>
      <c r="C1245" s="32">
        <v>10</v>
      </c>
      <c r="D1245" s="32">
        <v>4</v>
      </c>
      <c r="E1245" s="23" t="s">
        <v>929</v>
      </c>
      <c r="F1245" s="29" t="s">
        <v>99</v>
      </c>
      <c r="G1245" s="24">
        <v>990000</v>
      </c>
      <c r="H1245" s="24">
        <v>763850</v>
      </c>
      <c r="I1245" s="25">
        <v>762933.35</v>
      </c>
      <c r="J1245" s="26">
        <f t="shared" si="733"/>
        <v>99.9</v>
      </c>
      <c r="K1245" s="28">
        <f t="shared" si="731"/>
        <v>990</v>
      </c>
      <c r="L1245" s="28">
        <v>990</v>
      </c>
      <c r="M1245" s="2">
        <f>H1245/1000</f>
        <v>763.9</v>
      </c>
      <c r="N1245" s="2">
        <f t="shared" si="703"/>
        <v>762.9</v>
      </c>
      <c r="O1245" s="27">
        <f t="shared" si="736"/>
        <v>99.9</v>
      </c>
      <c r="P1245" s="34">
        <v>762.9</v>
      </c>
      <c r="Q1245" s="34">
        <f t="shared" si="727"/>
        <v>0</v>
      </c>
      <c r="R1245" s="67">
        <f t="shared" si="724"/>
        <v>0</v>
      </c>
    </row>
    <row r="1246" spans="1:18">
      <c r="A1246" s="33" t="s">
        <v>74</v>
      </c>
      <c r="B1246" s="31">
        <v>910</v>
      </c>
      <c r="C1246" s="32">
        <v>10</v>
      </c>
      <c r="D1246" s="32">
        <v>6</v>
      </c>
      <c r="E1246" s="23" t="s">
        <v>94</v>
      </c>
      <c r="F1246" s="29" t="s">
        <v>94</v>
      </c>
      <c r="G1246" s="24">
        <v>35284900</v>
      </c>
      <c r="H1246" s="24">
        <v>47806883.18</v>
      </c>
      <c r="I1246" s="25">
        <v>47156263.32</v>
      </c>
      <c r="J1246" s="26">
        <f t="shared" si="733"/>
        <v>98.6</v>
      </c>
      <c r="K1246" s="2">
        <f t="shared" ref="K1246:M1246" si="738">K1247+K1254+K1256+K1259+K1262+K1265+K1268+K1271+K1274+K1276+K1279+K1282+K1284+K1286</f>
        <v>35284.9</v>
      </c>
      <c r="L1246" s="2">
        <f t="shared" si="738"/>
        <v>47806.9</v>
      </c>
      <c r="M1246" s="2">
        <f t="shared" si="738"/>
        <v>47806.9</v>
      </c>
      <c r="N1246" s="2">
        <f>N1247+N1254+N1256+N1259+N1262+N1265+N1268+N1271+N1274+N1276+N1279+N1282+N1284+N1286</f>
        <v>47156.2</v>
      </c>
      <c r="O1246" s="27">
        <f t="shared" si="736"/>
        <v>98.6</v>
      </c>
      <c r="P1246" s="34">
        <v>47156.3</v>
      </c>
      <c r="Q1246" s="34">
        <f t="shared" si="727"/>
        <v>-0.1</v>
      </c>
      <c r="R1246" s="67">
        <f t="shared" si="724"/>
        <v>0</v>
      </c>
    </row>
    <row r="1247" spans="1:18" ht="63">
      <c r="A1247" s="33" t="s">
        <v>930</v>
      </c>
      <c r="B1247" s="31">
        <v>910</v>
      </c>
      <c r="C1247" s="32">
        <v>10</v>
      </c>
      <c r="D1247" s="32">
        <v>6</v>
      </c>
      <c r="E1247" s="23" t="s">
        <v>931</v>
      </c>
      <c r="F1247" s="29"/>
      <c r="G1247" s="24">
        <f>SUM(G1248:G1253)</f>
        <v>34424900</v>
      </c>
      <c r="H1247" s="24">
        <f t="shared" ref="H1247:I1247" si="739">SUM(H1248:H1253)</f>
        <v>34352623.18</v>
      </c>
      <c r="I1247" s="24">
        <f t="shared" si="739"/>
        <v>33972343.32</v>
      </c>
      <c r="J1247" s="26">
        <f t="shared" si="733"/>
        <v>98.9</v>
      </c>
      <c r="K1247" s="2">
        <f t="shared" ref="K1247:M1247" si="740">SUM(K1248:K1253)</f>
        <v>34424.9</v>
      </c>
      <c r="L1247" s="2">
        <f t="shared" ref="L1247" si="741">SUM(L1248:L1253)</f>
        <v>34352.6</v>
      </c>
      <c r="M1247" s="2">
        <f t="shared" si="740"/>
        <v>34352.6</v>
      </c>
      <c r="N1247" s="2">
        <f>SUM(N1248:N1253)</f>
        <v>33972.300000000003</v>
      </c>
      <c r="O1247" s="27">
        <f t="shared" si="736"/>
        <v>98.9</v>
      </c>
      <c r="P1247" s="34">
        <v>33972.300000000003</v>
      </c>
      <c r="Q1247" s="34">
        <f t="shared" si="727"/>
        <v>0</v>
      </c>
      <c r="R1247" s="67">
        <f t="shared" si="724"/>
        <v>0</v>
      </c>
    </row>
    <row r="1248" spans="1:18" ht="31.5">
      <c r="A1248" s="33" t="s">
        <v>187</v>
      </c>
      <c r="B1248" s="31">
        <v>910</v>
      </c>
      <c r="C1248" s="32">
        <v>10</v>
      </c>
      <c r="D1248" s="32">
        <v>6</v>
      </c>
      <c r="E1248" s="23" t="s">
        <v>931</v>
      </c>
      <c r="F1248" s="29" t="s">
        <v>188</v>
      </c>
      <c r="G1248" s="24">
        <v>28481600</v>
      </c>
      <c r="H1248" s="24">
        <v>28481600</v>
      </c>
      <c r="I1248" s="25">
        <v>28101320.149999999</v>
      </c>
      <c r="J1248" s="26">
        <f t="shared" si="733"/>
        <v>98.7</v>
      </c>
      <c r="K1248" s="28">
        <f t="shared" si="731"/>
        <v>28481.599999999999</v>
      </c>
      <c r="L1248" s="28">
        <v>28481.599999999999</v>
      </c>
      <c r="M1248" s="2">
        <f t="shared" si="704"/>
        <v>28481.599999999999</v>
      </c>
      <c r="N1248" s="2">
        <f t="shared" si="703"/>
        <v>28101.3</v>
      </c>
      <c r="O1248" s="27">
        <f t="shared" si="736"/>
        <v>98.7</v>
      </c>
      <c r="P1248" s="34">
        <v>28101.3</v>
      </c>
      <c r="Q1248" s="34">
        <f t="shared" si="727"/>
        <v>0</v>
      </c>
      <c r="R1248" s="67">
        <f t="shared" si="724"/>
        <v>0</v>
      </c>
    </row>
    <row r="1249" spans="1:18" ht="31.5">
      <c r="A1249" s="33" t="s">
        <v>189</v>
      </c>
      <c r="B1249" s="31">
        <v>910</v>
      </c>
      <c r="C1249" s="32">
        <v>10</v>
      </c>
      <c r="D1249" s="32">
        <v>6</v>
      </c>
      <c r="E1249" s="23" t="s">
        <v>931</v>
      </c>
      <c r="F1249" s="29" t="s">
        <v>190</v>
      </c>
      <c r="G1249" s="24">
        <v>659100</v>
      </c>
      <c r="H1249" s="24">
        <v>964100</v>
      </c>
      <c r="I1249" s="25">
        <v>964100</v>
      </c>
      <c r="J1249" s="26">
        <f t="shared" si="733"/>
        <v>100</v>
      </c>
      <c r="K1249" s="28">
        <f t="shared" si="731"/>
        <v>659.1</v>
      </c>
      <c r="L1249" s="28">
        <v>964.1</v>
      </c>
      <c r="M1249" s="2">
        <f t="shared" si="704"/>
        <v>964.1</v>
      </c>
      <c r="N1249" s="2">
        <f t="shared" si="703"/>
        <v>964.1</v>
      </c>
      <c r="O1249" s="27">
        <f t="shared" si="736"/>
        <v>100</v>
      </c>
      <c r="P1249" s="34">
        <v>964.1</v>
      </c>
      <c r="Q1249" s="34">
        <f t="shared" si="727"/>
        <v>0</v>
      </c>
      <c r="R1249" s="67">
        <f t="shared" si="724"/>
        <v>0</v>
      </c>
    </row>
    <row r="1250" spans="1:18" ht="31.5">
      <c r="A1250" s="33" t="s">
        <v>191</v>
      </c>
      <c r="B1250" s="31">
        <v>910</v>
      </c>
      <c r="C1250" s="32">
        <v>10</v>
      </c>
      <c r="D1250" s="32">
        <v>6</v>
      </c>
      <c r="E1250" s="23" t="s">
        <v>931</v>
      </c>
      <c r="F1250" s="29" t="s">
        <v>192</v>
      </c>
      <c r="G1250" s="24">
        <v>1159200</v>
      </c>
      <c r="H1250" s="24">
        <v>1209200</v>
      </c>
      <c r="I1250" s="25">
        <v>1209199.99</v>
      </c>
      <c r="J1250" s="26">
        <f t="shared" si="733"/>
        <v>100</v>
      </c>
      <c r="K1250" s="28">
        <f t="shared" si="731"/>
        <v>1159.2</v>
      </c>
      <c r="L1250" s="28">
        <v>1209.2</v>
      </c>
      <c r="M1250" s="2">
        <f t="shared" si="704"/>
        <v>1209.2</v>
      </c>
      <c r="N1250" s="2">
        <f t="shared" si="703"/>
        <v>1209.2</v>
      </c>
      <c r="O1250" s="27">
        <f t="shared" si="736"/>
        <v>100</v>
      </c>
      <c r="P1250" s="34">
        <v>1209.2</v>
      </c>
      <c r="Q1250" s="34">
        <f t="shared" si="727"/>
        <v>0</v>
      </c>
      <c r="R1250" s="67">
        <f t="shared" si="724"/>
        <v>0</v>
      </c>
    </row>
    <row r="1251" spans="1:18" ht="31.5">
      <c r="A1251" s="33" t="s">
        <v>114</v>
      </c>
      <c r="B1251" s="31">
        <v>910</v>
      </c>
      <c r="C1251" s="32">
        <v>10</v>
      </c>
      <c r="D1251" s="32">
        <v>6</v>
      </c>
      <c r="E1251" s="23" t="s">
        <v>931</v>
      </c>
      <c r="F1251" s="29" t="s">
        <v>115</v>
      </c>
      <c r="G1251" s="24">
        <v>3977000</v>
      </c>
      <c r="H1251" s="24">
        <v>3388423.18</v>
      </c>
      <c r="I1251" s="25">
        <v>3388423.18</v>
      </c>
      <c r="J1251" s="26">
        <f t="shared" si="733"/>
        <v>100</v>
      </c>
      <c r="K1251" s="28">
        <f t="shared" si="731"/>
        <v>3977</v>
      </c>
      <c r="L1251" s="28">
        <v>3388.4</v>
      </c>
      <c r="M1251" s="2">
        <f t="shared" si="704"/>
        <v>3388.4</v>
      </c>
      <c r="N1251" s="2">
        <f t="shared" si="703"/>
        <v>3388.4</v>
      </c>
      <c r="O1251" s="27">
        <f t="shared" si="736"/>
        <v>100</v>
      </c>
      <c r="P1251" s="34">
        <v>3388.4</v>
      </c>
      <c r="Q1251" s="34">
        <f t="shared" si="727"/>
        <v>0</v>
      </c>
      <c r="R1251" s="67">
        <f t="shared" si="724"/>
        <v>0</v>
      </c>
    </row>
    <row r="1252" spans="1:18">
      <c r="A1252" s="33" t="s">
        <v>195</v>
      </c>
      <c r="B1252" s="31">
        <v>910</v>
      </c>
      <c r="C1252" s="32">
        <v>10</v>
      </c>
      <c r="D1252" s="32">
        <v>6</v>
      </c>
      <c r="E1252" s="23" t="s">
        <v>931</v>
      </c>
      <c r="F1252" s="29" t="s">
        <v>196</v>
      </c>
      <c r="G1252" s="24">
        <v>81500</v>
      </c>
      <c r="H1252" s="24">
        <v>242800</v>
      </c>
      <c r="I1252" s="25">
        <v>242800</v>
      </c>
      <c r="J1252" s="26">
        <f t="shared" si="733"/>
        <v>100</v>
      </c>
      <c r="K1252" s="28">
        <f t="shared" si="731"/>
        <v>81.5</v>
      </c>
      <c r="L1252" s="28">
        <v>242.8</v>
      </c>
      <c r="M1252" s="2">
        <f t="shared" si="704"/>
        <v>242.8</v>
      </c>
      <c r="N1252" s="2">
        <f t="shared" si="703"/>
        <v>242.8</v>
      </c>
      <c r="O1252" s="27">
        <f t="shared" si="736"/>
        <v>100</v>
      </c>
      <c r="P1252" s="34">
        <v>242.8</v>
      </c>
      <c r="Q1252" s="34">
        <f t="shared" si="727"/>
        <v>0</v>
      </c>
      <c r="R1252" s="67">
        <f t="shared" si="724"/>
        <v>0</v>
      </c>
    </row>
    <row r="1253" spans="1:18">
      <c r="A1253" s="33" t="s">
        <v>197</v>
      </c>
      <c r="B1253" s="31">
        <v>910</v>
      </c>
      <c r="C1253" s="32">
        <v>10</v>
      </c>
      <c r="D1253" s="32">
        <v>6</v>
      </c>
      <c r="E1253" s="23" t="s">
        <v>931</v>
      </c>
      <c r="F1253" s="29" t="s">
        <v>198</v>
      </c>
      <c r="G1253" s="24">
        <v>66500</v>
      </c>
      <c r="H1253" s="24">
        <v>66500</v>
      </c>
      <c r="I1253" s="25">
        <v>66500</v>
      </c>
      <c r="J1253" s="26">
        <f t="shared" si="733"/>
        <v>100</v>
      </c>
      <c r="K1253" s="28">
        <f t="shared" si="731"/>
        <v>66.5</v>
      </c>
      <c r="L1253" s="28">
        <v>66.5</v>
      </c>
      <c r="M1253" s="2">
        <f t="shared" si="704"/>
        <v>66.5</v>
      </c>
      <c r="N1253" s="2">
        <f t="shared" si="703"/>
        <v>66.5</v>
      </c>
      <c r="O1253" s="27">
        <f t="shared" si="736"/>
        <v>100</v>
      </c>
      <c r="P1253" s="34">
        <v>66.5</v>
      </c>
      <c r="Q1253" s="34">
        <f t="shared" si="727"/>
        <v>0</v>
      </c>
      <c r="R1253" s="67">
        <f t="shared" si="724"/>
        <v>0</v>
      </c>
    </row>
    <row r="1254" spans="1:18" ht="63">
      <c r="A1254" s="33" t="s">
        <v>842</v>
      </c>
      <c r="B1254" s="31">
        <v>910</v>
      </c>
      <c r="C1254" s="32">
        <v>10</v>
      </c>
      <c r="D1254" s="32">
        <v>6</v>
      </c>
      <c r="E1254" s="23" t="s">
        <v>843</v>
      </c>
      <c r="F1254" s="29" t="s">
        <v>94</v>
      </c>
      <c r="G1254" s="24">
        <v>200000</v>
      </c>
      <c r="H1254" s="24">
        <v>200000</v>
      </c>
      <c r="I1254" s="25">
        <v>200000</v>
      </c>
      <c r="J1254" s="26">
        <f t="shared" si="733"/>
        <v>100</v>
      </c>
      <c r="K1254" s="2">
        <f t="shared" ref="K1254:M1254" si="742">K1255</f>
        <v>200</v>
      </c>
      <c r="L1254" s="2">
        <f t="shared" si="742"/>
        <v>200</v>
      </c>
      <c r="M1254" s="2">
        <f t="shared" si="742"/>
        <v>200</v>
      </c>
      <c r="N1254" s="2">
        <f>N1255</f>
        <v>200</v>
      </c>
      <c r="O1254" s="27">
        <f t="shared" si="736"/>
        <v>100</v>
      </c>
      <c r="P1254" s="34">
        <v>200</v>
      </c>
      <c r="Q1254" s="34">
        <f t="shared" si="727"/>
        <v>0</v>
      </c>
      <c r="R1254" s="67">
        <f t="shared" si="724"/>
        <v>0</v>
      </c>
    </row>
    <row r="1255" spans="1:18" ht="31.5">
      <c r="A1255" s="33" t="s">
        <v>98</v>
      </c>
      <c r="B1255" s="31">
        <v>910</v>
      </c>
      <c r="C1255" s="32">
        <v>10</v>
      </c>
      <c r="D1255" s="32">
        <v>6</v>
      </c>
      <c r="E1255" s="23" t="s">
        <v>843</v>
      </c>
      <c r="F1255" s="29" t="s">
        <v>99</v>
      </c>
      <c r="G1255" s="24">
        <v>200000</v>
      </c>
      <c r="H1255" s="24">
        <v>200000</v>
      </c>
      <c r="I1255" s="25">
        <v>200000</v>
      </c>
      <c r="J1255" s="26">
        <f t="shared" si="733"/>
        <v>100</v>
      </c>
      <c r="K1255" s="28">
        <f t="shared" si="731"/>
        <v>200</v>
      </c>
      <c r="L1255" s="28">
        <v>200</v>
      </c>
      <c r="M1255" s="2">
        <f t="shared" si="704"/>
        <v>200</v>
      </c>
      <c r="N1255" s="2">
        <f t="shared" si="703"/>
        <v>200</v>
      </c>
      <c r="O1255" s="27">
        <f t="shared" si="736"/>
        <v>100</v>
      </c>
      <c r="P1255" s="34">
        <v>200</v>
      </c>
      <c r="Q1255" s="34">
        <f t="shared" si="727"/>
        <v>0</v>
      </c>
      <c r="R1255" s="67">
        <f t="shared" si="724"/>
        <v>0</v>
      </c>
    </row>
    <row r="1256" spans="1:18" ht="63">
      <c r="A1256" s="33" t="s">
        <v>844</v>
      </c>
      <c r="B1256" s="31">
        <v>910</v>
      </c>
      <c r="C1256" s="32">
        <v>10</v>
      </c>
      <c r="D1256" s="32">
        <v>6</v>
      </c>
      <c r="E1256" s="23" t="s">
        <v>845</v>
      </c>
      <c r="F1256" s="29" t="s">
        <v>94</v>
      </c>
      <c r="G1256" s="24">
        <v>100000</v>
      </c>
      <c r="H1256" s="24">
        <v>100000</v>
      </c>
      <c r="I1256" s="25">
        <v>89800</v>
      </c>
      <c r="J1256" s="26">
        <f t="shared" si="733"/>
        <v>89.8</v>
      </c>
      <c r="K1256" s="2">
        <f t="shared" ref="K1256:M1256" si="743">SUM(K1257:K1258)</f>
        <v>100</v>
      </c>
      <c r="L1256" s="2">
        <f t="shared" ref="L1256" si="744">SUM(L1257:L1258)</f>
        <v>100</v>
      </c>
      <c r="M1256" s="2">
        <f t="shared" si="743"/>
        <v>100</v>
      </c>
      <c r="N1256" s="2">
        <f>SUM(N1257:N1258)</f>
        <v>89.8</v>
      </c>
      <c r="O1256" s="27">
        <f t="shared" si="736"/>
        <v>89.8</v>
      </c>
      <c r="P1256" s="34">
        <v>89.8</v>
      </c>
      <c r="Q1256" s="34">
        <f t="shared" si="727"/>
        <v>0</v>
      </c>
      <c r="R1256" s="67">
        <f t="shared" si="724"/>
        <v>0</v>
      </c>
    </row>
    <row r="1257" spans="1:18" ht="31.5">
      <c r="A1257" s="33" t="s">
        <v>189</v>
      </c>
      <c r="B1257" s="31">
        <v>910</v>
      </c>
      <c r="C1257" s="32">
        <v>10</v>
      </c>
      <c r="D1257" s="32">
        <v>6</v>
      </c>
      <c r="E1257" s="23" t="s">
        <v>845</v>
      </c>
      <c r="F1257" s="29" t="s">
        <v>190</v>
      </c>
      <c r="G1257" s="24">
        <v>0</v>
      </c>
      <c r="H1257" s="24">
        <v>46000</v>
      </c>
      <c r="I1257" s="25">
        <v>46000</v>
      </c>
      <c r="J1257" s="26">
        <f t="shared" si="733"/>
        <v>100</v>
      </c>
      <c r="K1257" s="28">
        <f t="shared" si="731"/>
        <v>0</v>
      </c>
      <c r="L1257" s="28">
        <v>46</v>
      </c>
      <c r="M1257" s="2">
        <f t="shared" ref="M1257:N1322" si="745">H1257/1000</f>
        <v>46</v>
      </c>
      <c r="N1257" s="2">
        <f t="shared" si="745"/>
        <v>46</v>
      </c>
      <c r="O1257" s="27">
        <f t="shared" si="736"/>
        <v>100</v>
      </c>
      <c r="P1257" s="34">
        <v>46</v>
      </c>
      <c r="Q1257" s="34">
        <f t="shared" si="727"/>
        <v>0</v>
      </c>
      <c r="R1257" s="67">
        <f t="shared" si="724"/>
        <v>0</v>
      </c>
    </row>
    <row r="1258" spans="1:18" ht="31.5">
      <c r="A1258" s="33" t="s">
        <v>114</v>
      </c>
      <c r="B1258" s="31">
        <v>910</v>
      </c>
      <c r="C1258" s="32">
        <v>10</v>
      </c>
      <c r="D1258" s="32">
        <v>6</v>
      </c>
      <c r="E1258" s="23" t="s">
        <v>845</v>
      </c>
      <c r="F1258" s="29" t="s">
        <v>115</v>
      </c>
      <c r="G1258" s="24">
        <v>100000</v>
      </c>
      <c r="H1258" s="24">
        <v>54000</v>
      </c>
      <c r="I1258" s="25">
        <v>43800</v>
      </c>
      <c r="J1258" s="26">
        <f t="shared" si="733"/>
        <v>81.099999999999994</v>
      </c>
      <c r="K1258" s="28">
        <f t="shared" si="731"/>
        <v>100</v>
      </c>
      <c r="L1258" s="28">
        <v>54</v>
      </c>
      <c r="M1258" s="2">
        <f t="shared" si="745"/>
        <v>54</v>
      </c>
      <c r="N1258" s="2">
        <f t="shared" si="745"/>
        <v>43.8</v>
      </c>
      <c r="O1258" s="27">
        <f t="shared" si="736"/>
        <v>81.099999999999994</v>
      </c>
      <c r="P1258" s="34">
        <v>43.8</v>
      </c>
      <c r="Q1258" s="34">
        <f t="shared" si="727"/>
        <v>0</v>
      </c>
      <c r="R1258" s="67">
        <f t="shared" si="724"/>
        <v>0</v>
      </c>
    </row>
    <row r="1259" spans="1:18" ht="94.5">
      <c r="A1259" s="33" t="s">
        <v>854</v>
      </c>
      <c r="B1259" s="31">
        <v>910</v>
      </c>
      <c r="C1259" s="32">
        <v>10</v>
      </c>
      <c r="D1259" s="32">
        <v>6</v>
      </c>
      <c r="E1259" s="23" t="s">
        <v>855</v>
      </c>
      <c r="F1259" s="29" t="s">
        <v>94</v>
      </c>
      <c r="G1259" s="24">
        <v>0</v>
      </c>
      <c r="H1259" s="24">
        <v>1459340</v>
      </c>
      <c r="I1259" s="25">
        <v>1236300</v>
      </c>
      <c r="J1259" s="26">
        <f t="shared" si="733"/>
        <v>84.7</v>
      </c>
      <c r="K1259" s="2">
        <f t="shared" ref="K1259:M1259" si="746">SUM(K1260:K1261)</f>
        <v>0</v>
      </c>
      <c r="L1259" s="2">
        <f t="shared" si="746"/>
        <v>1459.4</v>
      </c>
      <c r="M1259" s="2">
        <f t="shared" si="746"/>
        <v>1459.4</v>
      </c>
      <c r="N1259" s="2">
        <f>SUM(N1260:N1261)</f>
        <v>1236.3</v>
      </c>
      <c r="O1259" s="27">
        <f t="shared" si="736"/>
        <v>84.7</v>
      </c>
      <c r="P1259" s="34">
        <v>1236.3</v>
      </c>
      <c r="Q1259" s="34">
        <f t="shared" si="727"/>
        <v>0</v>
      </c>
      <c r="R1259" s="67">
        <f t="shared" si="724"/>
        <v>0</v>
      </c>
    </row>
    <row r="1260" spans="1:18" ht="31.5">
      <c r="A1260" s="33" t="s">
        <v>191</v>
      </c>
      <c r="B1260" s="31">
        <v>910</v>
      </c>
      <c r="C1260" s="32">
        <v>10</v>
      </c>
      <c r="D1260" s="32">
        <v>6</v>
      </c>
      <c r="E1260" s="23" t="s">
        <v>855</v>
      </c>
      <c r="F1260" s="29" t="s">
        <v>192</v>
      </c>
      <c r="G1260" s="24">
        <v>0</v>
      </c>
      <c r="H1260" s="24">
        <v>198000</v>
      </c>
      <c r="I1260" s="25">
        <v>0</v>
      </c>
      <c r="J1260" s="26">
        <f t="shared" si="733"/>
        <v>0</v>
      </c>
      <c r="K1260" s="28">
        <f t="shared" si="731"/>
        <v>0</v>
      </c>
      <c r="L1260" s="28">
        <v>198</v>
      </c>
      <c r="M1260" s="2">
        <f t="shared" si="745"/>
        <v>198</v>
      </c>
      <c r="N1260" s="2">
        <f t="shared" si="745"/>
        <v>0</v>
      </c>
      <c r="O1260" s="27">
        <f t="shared" si="736"/>
        <v>0</v>
      </c>
      <c r="P1260" s="34">
        <v>0</v>
      </c>
      <c r="Q1260" s="34">
        <f t="shared" si="727"/>
        <v>0</v>
      </c>
      <c r="R1260" s="67">
        <f t="shared" si="724"/>
        <v>0</v>
      </c>
    </row>
    <row r="1261" spans="1:18" ht="31.5">
      <c r="A1261" s="33" t="s">
        <v>114</v>
      </c>
      <c r="B1261" s="31">
        <v>910</v>
      </c>
      <c r="C1261" s="32">
        <v>10</v>
      </c>
      <c r="D1261" s="32">
        <v>6</v>
      </c>
      <c r="E1261" s="23" t="s">
        <v>855</v>
      </c>
      <c r="F1261" s="29" t="s">
        <v>115</v>
      </c>
      <c r="G1261" s="24">
        <v>0</v>
      </c>
      <c r="H1261" s="24">
        <v>1261340</v>
      </c>
      <c r="I1261" s="25">
        <v>1236300</v>
      </c>
      <c r="J1261" s="26">
        <f t="shared" si="733"/>
        <v>98</v>
      </c>
      <c r="K1261" s="28">
        <f t="shared" si="731"/>
        <v>0</v>
      </c>
      <c r="L1261" s="28">
        <v>1261.4000000000001</v>
      </c>
      <c r="M1261" s="2">
        <f>H1261/1000+0.1</f>
        <v>1261.4000000000001</v>
      </c>
      <c r="N1261" s="2">
        <f t="shared" si="745"/>
        <v>1236.3</v>
      </c>
      <c r="O1261" s="27">
        <f t="shared" si="736"/>
        <v>98</v>
      </c>
      <c r="P1261" s="34">
        <v>1236.3</v>
      </c>
      <c r="Q1261" s="34">
        <f t="shared" si="727"/>
        <v>0</v>
      </c>
      <c r="R1261" s="67">
        <f t="shared" si="724"/>
        <v>0</v>
      </c>
    </row>
    <row r="1262" spans="1:18" ht="63">
      <c r="A1262" s="33" t="s">
        <v>856</v>
      </c>
      <c r="B1262" s="31">
        <v>910</v>
      </c>
      <c r="C1262" s="32">
        <v>10</v>
      </c>
      <c r="D1262" s="32">
        <v>6</v>
      </c>
      <c r="E1262" s="23" t="s">
        <v>857</v>
      </c>
      <c r="F1262" s="29" t="s">
        <v>94</v>
      </c>
      <c r="G1262" s="24">
        <v>110000</v>
      </c>
      <c r="H1262" s="24">
        <v>0</v>
      </c>
      <c r="I1262" s="25">
        <v>0</v>
      </c>
      <c r="J1262" s="26"/>
      <c r="K1262" s="2">
        <f t="shared" ref="K1262:M1262" si="747">SUM(K1263:K1264)</f>
        <v>110</v>
      </c>
      <c r="L1262" s="2">
        <f t="shared" si="747"/>
        <v>0</v>
      </c>
      <c r="M1262" s="2">
        <f t="shared" si="747"/>
        <v>0</v>
      </c>
      <c r="N1262" s="2">
        <f>SUM(N1263:N1264)</f>
        <v>0</v>
      </c>
      <c r="O1262" s="27"/>
      <c r="P1262" s="34">
        <v>0</v>
      </c>
      <c r="Q1262" s="34">
        <f t="shared" si="727"/>
        <v>0</v>
      </c>
      <c r="R1262" s="67">
        <f t="shared" si="724"/>
        <v>0</v>
      </c>
    </row>
    <row r="1263" spans="1:18" ht="31.5">
      <c r="A1263" s="33" t="s">
        <v>114</v>
      </c>
      <c r="B1263" s="31">
        <v>910</v>
      </c>
      <c r="C1263" s="32">
        <v>10</v>
      </c>
      <c r="D1263" s="32">
        <v>6</v>
      </c>
      <c r="E1263" s="23" t="s">
        <v>857</v>
      </c>
      <c r="F1263" s="29" t="s">
        <v>115</v>
      </c>
      <c r="G1263" s="24">
        <v>60000</v>
      </c>
      <c r="H1263" s="24">
        <v>0</v>
      </c>
      <c r="I1263" s="25">
        <v>0</v>
      </c>
      <c r="J1263" s="26"/>
      <c r="K1263" s="28">
        <f t="shared" si="731"/>
        <v>60</v>
      </c>
      <c r="L1263" s="28">
        <f t="shared" si="731"/>
        <v>0</v>
      </c>
      <c r="M1263" s="2">
        <f t="shared" si="745"/>
        <v>0</v>
      </c>
      <c r="N1263" s="2">
        <f t="shared" si="745"/>
        <v>0</v>
      </c>
      <c r="O1263" s="27"/>
      <c r="P1263" s="34">
        <v>0</v>
      </c>
      <c r="Q1263" s="34">
        <f t="shared" si="727"/>
        <v>0</v>
      </c>
      <c r="R1263" s="67">
        <f t="shared" si="724"/>
        <v>0</v>
      </c>
    </row>
    <row r="1264" spans="1:18" ht="31.5">
      <c r="A1264" s="33" t="s">
        <v>98</v>
      </c>
      <c r="B1264" s="31">
        <v>910</v>
      </c>
      <c r="C1264" s="32">
        <v>10</v>
      </c>
      <c r="D1264" s="32">
        <v>6</v>
      </c>
      <c r="E1264" s="23" t="s">
        <v>857</v>
      </c>
      <c r="F1264" s="29" t="s">
        <v>99</v>
      </c>
      <c r="G1264" s="24">
        <v>50000</v>
      </c>
      <c r="H1264" s="24">
        <v>0</v>
      </c>
      <c r="I1264" s="25">
        <v>0</v>
      </c>
      <c r="J1264" s="26"/>
      <c r="K1264" s="28">
        <f t="shared" si="731"/>
        <v>50</v>
      </c>
      <c r="L1264" s="28">
        <f t="shared" si="731"/>
        <v>0</v>
      </c>
      <c r="M1264" s="2">
        <f t="shared" si="745"/>
        <v>0</v>
      </c>
      <c r="N1264" s="2">
        <f t="shared" si="745"/>
        <v>0</v>
      </c>
      <c r="O1264" s="27"/>
      <c r="P1264" s="34">
        <v>0</v>
      </c>
      <c r="Q1264" s="34">
        <f t="shared" si="727"/>
        <v>0</v>
      </c>
      <c r="R1264" s="67">
        <f t="shared" si="724"/>
        <v>0</v>
      </c>
    </row>
    <row r="1265" spans="1:18" ht="63">
      <c r="A1265" s="33" t="s">
        <v>858</v>
      </c>
      <c r="B1265" s="31">
        <v>910</v>
      </c>
      <c r="C1265" s="32">
        <v>10</v>
      </c>
      <c r="D1265" s="32">
        <v>6</v>
      </c>
      <c r="E1265" s="23" t="s">
        <v>859</v>
      </c>
      <c r="F1265" s="29" t="s">
        <v>94</v>
      </c>
      <c r="G1265" s="24">
        <v>0</v>
      </c>
      <c r="H1265" s="24">
        <v>110000</v>
      </c>
      <c r="I1265" s="25">
        <v>110000</v>
      </c>
      <c r="J1265" s="26">
        <f t="shared" si="733"/>
        <v>100</v>
      </c>
      <c r="K1265" s="2">
        <f t="shared" ref="K1265:M1265" si="748">SUM(K1266:K1267)</f>
        <v>0</v>
      </c>
      <c r="L1265" s="2">
        <f t="shared" si="748"/>
        <v>110</v>
      </c>
      <c r="M1265" s="2">
        <f t="shared" si="748"/>
        <v>110</v>
      </c>
      <c r="N1265" s="2">
        <f>SUM(N1266:N1267)</f>
        <v>110</v>
      </c>
      <c r="O1265" s="27">
        <f t="shared" si="736"/>
        <v>100</v>
      </c>
      <c r="P1265" s="34">
        <v>110</v>
      </c>
      <c r="Q1265" s="34">
        <f t="shared" si="727"/>
        <v>0</v>
      </c>
      <c r="R1265" s="67">
        <f t="shared" si="724"/>
        <v>0</v>
      </c>
    </row>
    <row r="1266" spans="1:18" ht="31.5">
      <c r="A1266" s="33" t="s">
        <v>114</v>
      </c>
      <c r="B1266" s="31">
        <v>910</v>
      </c>
      <c r="C1266" s="32">
        <v>10</v>
      </c>
      <c r="D1266" s="32">
        <v>6</v>
      </c>
      <c r="E1266" s="23" t="s">
        <v>859</v>
      </c>
      <c r="F1266" s="29" t="s">
        <v>115</v>
      </c>
      <c r="G1266" s="24">
        <v>0</v>
      </c>
      <c r="H1266" s="24">
        <v>60000</v>
      </c>
      <c r="I1266" s="25">
        <v>60000</v>
      </c>
      <c r="J1266" s="26">
        <f t="shared" si="733"/>
        <v>100</v>
      </c>
      <c r="K1266" s="28">
        <f t="shared" si="731"/>
        <v>0</v>
      </c>
      <c r="L1266" s="28">
        <v>60</v>
      </c>
      <c r="M1266" s="2">
        <f t="shared" si="745"/>
        <v>60</v>
      </c>
      <c r="N1266" s="2">
        <f t="shared" si="745"/>
        <v>60</v>
      </c>
      <c r="O1266" s="27">
        <f t="shared" si="736"/>
        <v>100</v>
      </c>
      <c r="P1266" s="34">
        <v>60</v>
      </c>
      <c r="Q1266" s="34">
        <f t="shared" si="727"/>
        <v>0</v>
      </c>
      <c r="R1266" s="67">
        <f t="shared" si="724"/>
        <v>0</v>
      </c>
    </row>
    <row r="1267" spans="1:18" ht="31.5">
      <c r="A1267" s="33" t="s">
        <v>98</v>
      </c>
      <c r="B1267" s="31">
        <v>910</v>
      </c>
      <c r="C1267" s="32">
        <v>10</v>
      </c>
      <c r="D1267" s="32">
        <v>6</v>
      </c>
      <c r="E1267" s="23" t="s">
        <v>859</v>
      </c>
      <c r="F1267" s="29" t="s">
        <v>99</v>
      </c>
      <c r="G1267" s="24">
        <v>0</v>
      </c>
      <c r="H1267" s="24">
        <v>50000</v>
      </c>
      <c r="I1267" s="25">
        <v>50000</v>
      </c>
      <c r="J1267" s="26">
        <f t="shared" si="733"/>
        <v>100</v>
      </c>
      <c r="K1267" s="28">
        <f t="shared" si="731"/>
        <v>0</v>
      </c>
      <c r="L1267" s="28">
        <v>50</v>
      </c>
      <c r="M1267" s="2">
        <f t="shared" si="745"/>
        <v>50</v>
      </c>
      <c r="N1267" s="2">
        <f t="shared" si="745"/>
        <v>50</v>
      </c>
      <c r="O1267" s="27">
        <f t="shared" si="736"/>
        <v>100</v>
      </c>
      <c r="P1267" s="34">
        <v>50</v>
      </c>
      <c r="Q1267" s="34">
        <f t="shared" si="727"/>
        <v>0</v>
      </c>
      <c r="R1267" s="67">
        <f t="shared" si="724"/>
        <v>0</v>
      </c>
    </row>
    <row r="1268" spans="1:18" ht="78.75">
      <c r="A1268" s="33" t="s">
        <v>932</v>
      </c>
      <c r="B1268" s="31">
        <v>910</v>
      </c>
      <c r="C1268" s="32">
        <v>10</v>
      </c>
      <c r="D1268" s="32">
        <v>6</v>
      </c>
      <c r="E1268" s="23" t="s">
        <v>933</v>
      </c>
      <c r="F1268" s="29" t="s">
        <v>94</v>
      </c>
      <c r="G1268" s="24">
        <v>100000</v>
      </c>
      <c r="H1268" s="24">
        <v>309200</v>
      </c>
      <c r="I1268" s="25">
        <v>309200</v>
      </c>
      <c r="J1268" s="26">
        <f t="shared" si="733"/>
        <v>100</v>
      </c>
      <c r="K1268" s="2">
        <f t="shared" ref="K1268:M1268" si="749">SUM(K1269:K1270)</f>
        <v>100</v>
      </c>
      <c r="L1268" s="2">
        <f t="shared" si="749"/>
        <v>309.2</v>
      </c>
      <c r="M1268" s="2">
        <f t="shared" si="749"/>
        <v>309.2</v>
      </c>
      <c r="N1268" s="2">
        <f>SUM(N1269:N1270)</f>
        <v>309.2</v>
      </c>
      <c r="O1268" s="27">
        <f t="shared" si="736"/>
        <v>100</v>
      </c>
      <c r="P1268" s="34">
        <v>309.2</v>
      </c>
      <c r="Q1268" s="34">
        <f t="shared" si="727"/>
        <v>0</v>
      </c>
      <c r="R1268" s="67">
        <f t="shared" si="724"/>
        <v>0</v>
      </c>
    </row>
    <row r="1269" spans="1:18" ht="31.5">
      <c r="A1269" s="33" t="s">
        <v>114</v>
      </c>
      <c r="B1269" s="31">
        <v>910</v>
      </c>
      <c r="C1269" s="32">
        <v>10</v>
      </c>
      <c r="D1269" s="32">
        <v>6</v>
      </c>
      <c r="E1269" s="23" t="s">
        <v>933</v>
      </c>
      <c r="F1269" s="29" t="s">
        <v>115</v>
      </c>
      <c r="G1269" s="24">
        <v>100000</v>
      </c>
      <c r="H1269" s="24">
        <v>100000</v>
      </c>
      <c r="I1269" s="25">
        <v>100000</v>
      </c>
      <c r="J1269" s="26">
        <f t="shared" si="733"/>
        <v>100</v>
      </c>
      <c r="K1269" s="28">
        <f t="shared" si="731"/>
        <v>100</v>
      </c>
      <c r="L1269" s="28">
        <v>100</v>
      </c>
      <c r="M1269" s="2">
        <f t="shared" si="745"/>
        <v>100</v>
      </c>
      <c r="N1269" s="2">
        <f t="shared" si="745"/>
        <v>100</v>
      </c>
      <c r="O1269" s="27">
        <f t="shared" si="736"/>
        <v>100</v>
      </c>
      <c r="P1269" s="34">
        <v>100</v>
      </c>
      <c r="Q1269" s="34">
        <f t="shared" si="727"/>
        <v>0</v>
      </c>
      <c r="R1269" s="67">
        <f t="shared" si="724"/>
        <v>0</v>
      </c>
    </row>
    <row r="1270" spans="1:18" ht="31.5">
      <c r="A1270" s="33" t="s">
        <v>337</v>
      </c>
      <c r="B1270" s="31">
        <v>910</v>
      </c>
      <c r="C1270" s="32">
        <v>10</v>
      </c>
      <c r="D1270" s="32">
        <v>6</v>
      </c>
      <c r="E1270" s="23" t="s">
        <v>933</v>
      </c>
      <c r="F1270" s="29" t="s">
        <v>338</v>
      </c>
      <c r="G1270" s="24">
        <v>0</v>
      </c>
      <c r="H1270" s="24">
        <v>209200</v>
      </c>
      <c r="I1270" s="25">
        <v>209200</v>
      </c>
      <c r="J1270" s="26">
        <f t="shared" si="733"/>
        <v>100</v>
      </c>
      <c r="K1270" s="28">
        <f t="shared" si="731"/>
        <v>0</v>
      </c>
      <c r="L1270" s="28">
        <v>209.2</v>
      </c>
      <c r="M1270" s="2">
        <f t="shared" si="745"/>
        <v>209.2</v>
      </c>
      <c r="N1270" s="2">
        <f t="shared" si="745"/>
        <v>209.2</v>
      </c>
      <c r="O1270" s="27">
        <f t="shared" si="736"/>
        <v>100</v>
      </c>
      <c r="P1270" s="34">
        <v>209.2</v>
      </c>
      <c r="Q1270" s="34">
        <f t="shared" si="727"/>
        <v>0</v>
      </c>
      <c r="R1270" s="67">
        <f t="shared" si="724"/>
        <v>0</v>
      </c>
    </row>
    <row r="1271" spans="1:18" ht="94.5">
      <c r="A1271" s="33" t="s">
        <v>934</v>
      </c>
      <c r="B1271" s="31">
        <v>910</v>
      </c>
      <c r="C1271" s="32">
        <v>10</v>
      </c>
      <c r="D1271" s="32">
        <v>6</v>
      </c>
      <c r="E1271" s="23" t="s">
        <v>935</v>
      </c>
      <c r="F1271" s="29" t="s">
        <v>94</v>
      </c>
      <c r="G1271" s="24">
        <v>200000</v>
      </c>
      <c r="H1271" s="24">
        <v>200000</v>
      </c>
      <c r="I1271" s="25">
        <v>200000</v>
      </c>
      <c r="J1271" s="26">
        <f t="shared" si="733"/>
        <v>100</v>
      </c>
      <c r="K1271" s="2">
        <f t="shared" ref="K1271:M1271" si="750">SUM(K1272:K1273)</f>
        <v>200</v>
      </c>
      <c r="L1271" s="2">
        <f t="shared" si="750"/>
        <v>200</v>
      </c>
      <c r="M1271" s="2">
        <f t="shared" si="750"/>
        <v>200</v>
      </c>
      <c r="N1271" s="2">
        <f>SUM(N1272:N1273)</f>
        <v>200</v>
      </c>
      <c r="O1271" s="27">
        <f t="shared" si="736"/>
        <v>100</v>
      </c>
      <c r="P1271" s="34">
        <v>200</v>
      </c>
      <c r="Q1271" s="34">
        <f t="shared" si="727"/>
        <v>0</v>
      </c>
      <c r="R1271" s="67">
        <f t="shared" si="724"/>
        <v>0</v>
      </c>
    </row>
    <row r="1272" spans="1:18" ht="31.5">
      <c r="A1272" s="33" t="s">
        <v>189</v>
      </c>
      <c r="B1272" s="31">
        <v>910</v>
      </c>
      <c r="C1272" s="32">
        <v>10</v>
      </c>
      <c r="D1272" s="32">
        <v>6</v>
      </c>
      <c r="E1272" s="23" t="s">
        <v>935</v>
      </c>
      <c r="F1272" s="29" t="s">
        <v>190</v>
      </c>
      <c r="G1272" s="24">
        <v>0</v>
      </c>
      <c r="H1272" s="24">
        <v>30000</v>
      </c>
      <c r="I1272" s="25">
        <v>30000</v>
      </c>
      <c r="J1272" s="26">
        <f t="shared" si="733"/>
        <v>100</v>
      </c>
      <c r="K1272" s="28">
        <f t="shared" si="731"/>
        <v>0</v>
      </c>
      <c r="L1272" s="28">
        <v>30</v>
      </c>
      <c r="M1272" s="2">
        <f t="shared" si="745"/>
        <v>30</v>
      </c>
      <c r="N1272" s="2">
        <f t="shared" si="745"/>
        <v>30</v>
      </c>
      <c r="O1272" s="27">
        <f t="shared" si="736"/>
        <v>100</v>
      </c>
      <c r="P1272" s="34">
        <v>30</v>
      </c>
      <c r="Q1272" s="34">
        <f t="shared" si="727"/>
        <v>0</v>
      </c>
      <c r="R1272" s="67">
        <f t="shared" si="724"/>
        <v>0</v>
      </c>
    </row>
    <row r="1273" spans="1:18" ht="31.5">
      <c r="A1273" s="33" t="s">
        <v>114</v>
      </c>
      <c r="B1273" s="31">
        <v>910</v>
      </c>
      <c r="C1273" s="32">
        <v>10</v>
      </c>
      <c r="D1273" s="32">
        <v>6</v>
      </c>
      <c r="E1273" s="23" t="s">
        <v>935</v>
      </c>
      <c r="F1273" s="29" t="s">
        <v>115</v>
      </c>
      <c r="G1273" s="24">
        <v>200000</v>
      </c>
      <c r="H1273" s="24">
        <v>170000</v>
      </c>
      <c r="I1273" s="25">
        <v>170000</v>
      </c>
      <c r="J1273" s="26">
        <f t="shared" si="733"/>
        <v>100</v>
      </c>
      <c r="K1273" s="28">
        <f t="shared" si="731"/>
        <v>200</v>
      </c>
      <c r="L1273" s="28">
        <v>170</v>
      </c>
      <c r="M1273" s="2">
        <f t="shared" si="745"/>
        <v>170</v>
      </c>
      <c r="N1273" s="2">
        <f t="shared" si="745"/>
        <v>170</v>
      </c>
      <c r="O1273" s="27">
        <f t="shared" si="736"/>
        <v>100</v>
      </c>
      <c r="P1273" s="34">
        <v>170</v>
      </c>
      <c r="Q1273" s="34">
        <f t="shared" si="727"/>
        <v>0</v>
      </c>
      <c r="R1273" s="67">
        <f t="shared" si="724"/>
        <v>0</v>
      </c>
    </row>
    <row r="1274" spans="1:18" ht="78.75">
      <c r="A1274" s="33" t="s">
        <v>936</v>
      </c>
      <c r="B1274" s="31">
        <v>910</v>
      </c>
      <c r="C1274" s="32">
        <v>10</v>
      </c>
      <c r="D1274" s="32">
        <v>6</v>
      </c>
      <c r="E1274" s="23" t="s">
        <v>937</v>
      </c>
      <c r="F1274" s="29" t="s">
        <v>94</v>
      </c>
      <c r="G1274" s="24">
        <v>0</v>
      </c>
      <c r="H1274" s="24">
        <v>9074000</v>
      </c>
      <c r="I1274" s="25">
        <v>9074000</v>
      </c>
      <c r="J1274" s="26">
        <f t="shared" si="733"/>
        <v>100</v>
      </c>
      <c r="K1274" s="2">
        <f t="shared" ref="K1274:M1274" si="751">K1275</f>
        <v>0</v>
      </c>
      <c r="L1274" s="2">
        <f t="shared" si="751"/>
        <v>9074</v>
      </c>
      <c r="M1274" s="2">
        <f t="shared" si="751"/>
        <v>9074</v>
      </c>
      <c r="N1274" s="2">
        <f>N1275</f>
        <v>9074</v>
      </c>
      <c r="O1274" s="27">
        <f t="shared" si="736"/>
        <v>100</v>
      </c>
      <c r="P1274" s="34">
        <v>9074</v>
      </c>
      <c r="Q1274" s="34">
        <f t="shared" si="727"/>
        <v>0</v>
      </c>
      <c r="R1274" s="67">
        <f t="shared" si="724"/>
        <v>0</v>
      </c>
    </row>
    <row r="1275" spans="1:18" ht="31.5">
      <c r="A1275" s="33" t="s">
        <v>337</v>
      </c>
      <c r="B1275" s="31">
        <v>910</v>
      </c>
      <c r="C1275" s="32">
        <v>10</v>
      </c>
      <c r="D1275" s="32">
        <v>6</v>
      </c>
      <c r="E1275" s="23" t="s">
        <v>937</v>
      </c>
      <c r="F1275" s="29" t="s">
        <v>338</v>
      </c>
      <c r="G1275" s="24">
        <v>0</v>
      </c>
      <c r="H1275" s="24">
        <v>9074000</v>
      </c>
      <c r="I1275" s="25">
        <v>9074000</v>
      </c>
      <c r="J1275" s="26">
        <f t="shared" si="733"/>
        <v>100</v>
      </c>
      <c r="K1275" s="28">
        <f t="shared" si="731"/>
        <v>0</v>
      </c>
      <c r="L1275" s="28">
        <v>9074</v>
      </c>
      <c r="M1275" s="2">
        <f t="shared" si="745"/>
        <v>9074</v>
      </c>
      <c r="N1275" s="2">
        <f t="shared" si="745"/>
        <v>9074</v>
      </c>
      <c r="O1275" s="27">
        <f t="shared" si="736"/>
        <v>100</v>
      </c>
      <c r="P1275" s="34">
        <v>9074</v>
      </c>
      <c r="Q1275" s="34">
        <f t="shared" si="727"/>
        <v>0</v>
      </c>
      <c r="R1275" s="67">
        <f t="shared" si="724"/>
        <v>0</v>
      </c>
    </row>
    <row r="1276" spans="1:18" ht="78.75">
      <c r="A1276" s="33" t="s">
        <v>866</v>
      </c>
      <c r="B1276" s="31">
        <v>910</v>
      </c>
      <c r="C1276" s="32">
        <v>10</v>
      </c>
      <c r="D1276" s="32">
        <v>6</v>
      </c>
      <c r="E1276" s="23" t="s">
        <v>867</v>
      </c>
      <c r="F1276" s="29" t="s">
        <v>94</v>
      </c>
      <c r="G1276" s="24">
        <v>50000</v>
      </c>
      <c r="H1276" s="24">
        <v>50000</v>
      </c>
      <c r="I1276" s="25">
        <v>50000</v>
      </c>
      <c r="J1276" s="26">
        <f t="shared" si="733"/>
        <v>100</v>
      </c>
      <c r="K1276" s="2">
        <f t="shared" ref="K1276:M1276" si="752">SUM(K1277:K1278)</f>
        <v>50</v>
      </c>
      <c r="L1276" s="2">
        <f t="shared" si="752"/>
        <v>50</v>
      </c>
      <c r="M1276" s="2">
        <f t="shared" si="752"/>
        <v>50</v>
      </c>
      <c r="N1276" s="2">
        <f>SUM(N1277:N1278)</f>
        <v>50</v>
      </c>
      <c r="O1276" s="27">
        <f t="shared" si="736"/>
        <v>100</v>
      </c>
      <c r="P1276" s="34">
        <v>50</v>
      </c>
      <c r="Q1276" s="34">
        <f t="shared" si="727"/>
        <v>0</v>
      </c>
      <c r="R1276" s="67">
        <f t="shared" si="724"/>
        <v>0</v>
      </c>
    </row>
    <row r="1277" spans="1:18" ht="31.5">
      <c r="A1277" s="33" t="s">
        <v>189</v>
      </c>
      <c r="B1277" s="31">
        <v>910</v>
      </c>
      <c r="C1277" s="32">
        <v>10</v>
      </c>
      <c r="D1277" s="32">
        <v>6</v>
      </c>
      <c r="E1277" s="23" t="s">
        <v>867</v>
      </c>
      <c r="F1277" s="29" t="s">
        <v>190</v>
      </c>
      <c r="G1277" s="24">
        <v>40000</v>
      </c>
      <c r="H1277" s="24">
        <v>40000</v>
      </c>
      <c r="I1277" s="25">
        <v>40000</v>
      </c>
      <c r="J1277" s="26">
        <f t="shared" si="733"/>
        <v>100</v>
      </c>
      <c r="K1277" s="28">
        <f t="shared" si="731"/>
        <v>40</v>
      </c>
      <c r="L1277" s="28">
        <v>40</v>
      </c>
      <c r="M1277" s="2">
        <f t="shared" si="745"/>
        <v>40</v>
      </c>
      <c r="N1277" s="2">
        <f t="shared" si="745"/>
        <v>40</v>
      </c>
      <c r="O1277" s="27">
        <f t="shared" si="736"/>
        <v>100</v>
      </c>
      <c r="P1277" s="34">
        <v>40</v>
      </c>
      <c r="Q1277" s="34">
        <f t="shared" si="727"/>
        <v>0</v>
      </c>
      <c r="R1277" s="67">
        <f t="shared" si="724"/>
        <v>0</v>
      </c>
    </row>
    <row r="1278" spans="1:18" ht="31.5">
      <c r="A1278" s="33" t="s">
        <v>114</v>
      </c>
      <c r="B1278" s="31">
        <v>910</v>
      </c>
      <c r="C1278" s="32">
        <v>10</v>
      </c>
      <c r="D1278" s="32">
        <v>6</v>
      </c>
      <c r="E1278" s="23" t="s">
        <v>867</v>
      </c>
      <c r="F1278" s="29" t="s">
        <v>115</v>
      </c>
      <c r="G1278" s="24">
        <v>10000</v>
      </c>
      <c r="H1278" s="24">
        <v>10000</v>
      </c>
      <c r="I1278" s="25">
        <v>10000</v>
      </c>
      <c r="J1278" s="26">
        <f t="shared" si="733"/>
        <v>100</v>
      </c>
      <c r="K1278" s="28">
        <f t="shared" si="731"/>
        <v>10</v>
      </c>
      <c r="L1278" s="28">
        <v>10</v>
      </c>
      <c r="M1278" s="2">
        <f t="shared" si="745"/>
        <v>10</v>
      </c>
      <c r="N1278" s="2">
        <f t="shared" si="745"/>
        <v>10</v>
      </c>
      <c r="O1278" s="27">
        <f t="shared" si="736"/>
        <v>100</v>
      </c>
      <c r="P1278" s="34">
        <v>10</v>
      </c>
      <c r="Q1278" s="34">
        <f t="shared" si="727"/>
        <v>0</v>
      </c>
      <c r="R1278" s="67">
        <f t="shared" si="724"/>
        <v>0</v>
      </c>
    </row>
    <row r="1279" spans="1:18" ht="63">
      <c r="A1279" s="33" t="s">
        <v>938</v>
      </c>
      <c r="B1279" s="31">
        <v>910</v>
      </c>
      <c r="C1279" s="32">
        <v>10</v>
      </c>
      <c r="D1279" s="32">
        <v>6</v>
      </c>
      <c r="E1279" s="23" t="s">
        <v>939</v>
      </c>
      <c r="F1279" s="29" t="s">
        <v>94</v>
      </c>
      <c r="G1279" s="24">
        <v>100000</v>
      </c>
      <c r="H1279" s="24">
        <v>100000</v>
      </c>
      <c r="I1279" s="25">
        <v>100000</v>
      </c>
      <c r="J1279" s="26">
        <f t="shared" si="733"/>
        <v>100</v>
      </c>
      <c r="K1279" s="2">
        <f t="shared" ref="K1279:M1279" si="753">SUM(K1280:K1281)</f>
        <v>100</v>
      </c>
      <c r="L1279" s="2">
        <f t="shared" si="753"/>
        <v>100</v>
      </c>
      <c r="M1279" s="2">
        <f t="shared" si="753"/>
        <v>100</v>
      </c>
      <c r="N1279" s="2">
        <f>SUM(N1280:N1281)</f>
        <v>100</v>
      </c>
      <c r="O1279" s="27">
        <f t="shared" si="736"/>
        <v>100</v>
      </c>
      <c r="P1279" s="34">
        <v>100</v>
      </c>
      <c r="Q1279" s="34">
        <f t="shared" si="727"/>
        <v>0</v>
      </c>
      <c r="R1279" s="67">
        <f t="shared" si="724"/>
        <v>0</v>
      </c>
    </row>
    <row r="1280" spans="1:18" ht="31.5">
      <c r="A1280" s="33" t="s">
        <v>191</v>
      </c>
      <c r="B1280" s="31">
        <v>910</v>
      </c>
      <c r="C1280" s="32">
        <v>10</v>
      </c>
      <c r="D1280" s="32">
        <v>6</v>
      </c>
      <c r="E1280" s="23" t="s">
        <v>939</v>
      </c>
      <c r="F1280" s="29" t="s">
        <v>192</v>
      </c>
      <c r="G1280" s="24">
        <v>90000</v>
      </c>
      <c r="H1280" s="24">
        <v>9000</v>
      </c>
      <c r="I1280" s="25">
        <v>9000</v>
      </c>
      <c r="J1280" s="26">
        <f t="shared" si="733"/>
        <v>100</v>
      </c>
      <c r="K1280" s="28">
        <f t="shared" si="731"/>
        <v>90</v>
      </c>
      <c r="L1280" s="28">
        <v>9</v>
      </c>
      <c r="M1280" s="2">
        <f t="shared" si="745"/>
        <v>9</v>
      </c>
      <c r="N1280" s="2">
        <f t="shared" si="745"/>
        <v>9</v>
      </c>
      <c r="O1280" s="27">
        <f t="shared" si="736"/>
        <v>100</v>
      </c>
      <c r="P1280" s="34">
        <v>9</v>
      </c>
      <c r="Q1280" s="34">
        <f t="shared" si="727"/>
        <v>0</v>
      </c>
      <c r="R1280" s="67">
        <f t="shared" si="724"/>
        <v>0</v>
      </c>
    </row>
    <row r="1281" spans="1:18" ht="31.5">
      <c r="A1281" s="33" t="s">
        <v>114</v>
      </c>
      <c r="B1281" s="31">
        <v>910</v>
      </c>
      <c r="C1281" s="32">
        <v>10</v>
      </c>
      <c r="D1281" s="32">
        <v>6</v>
      </c>
      <c r="E1281" s="23" t="s">
        <v>939</v>
      </c>
      <c r="F1281" s="29" t="s">
        <v>115</v>
      </c>
      <c r="G1281" s="24">
        <v>10000</v>
      </c>
      <c r="H1281" s="24">
        <v>91000</v>
      </c>
      <c r="I1281" s="25">
        <v>91000</v>
      </c>
      <c r="J1281" s="26">
        <f t="shared" si="733"/>
        <v>100</v>
      </c>
      <c r="K1281" s="28">
        <f t="shared" si="731"/>
        <v>10</v>
      </c>
      <c r="L1281" s="28">
        <v>91</v>
      </c>
      <c r="M1281" s="2">
        <f t="shared" si="745"/>
        <v>91</v>
      </c>
      <c r="N1281" s="2">
        <f t="shared" si="745"/>
        <v>91</v>
      </c>
      <c r="O1281" s="27">
        <f t="shared" si="736"/>
        <v>100</v>
      </c>
      <c r="P1281" s="34">
        <v>91</v>
      </c>
      <c r="Q1281" s="34">
        <f t="shared" si="727"/>
        <v>0</v>
      </c>
      <c r="R1281" s="67">
        <f t="shared" si="724"/>
        <v>0</v>
      </c>
    </row>
    <row r="1282" spans="1:18" ht="63">
      <c r="A1282" s="33" t="s">
        <v>157</v>
      </c>
      <c r="B1282" s="31">
        <v>910</v>
      </c>
      <c r="C1282" s="32">
        <v>10</v>
      </c>
      <c r="D1282" s="32">
        <v>6</v>
      </c>
      <c r="E1282" s="23" t="s">
        <v>158</v>
      </c>
      <c r="F1282" s="29" t="s">
        <v>94</v>
      </c>
      <c r="G1282" s="24">
        <v>0</v>
      </c>
      <c r="H1282" s="24">
        <v>1636720</v>
      </c>
      <c r="I1282" s="25">
        <v>1636720</v>
      </c>
      <c r="J1282" s="26">
        <f t="shared" si="733"/>
        <v>100</v>
      </c>
      <c r="K1282" s="2">
        <f t="shared" ref="K1282:M1282" si="754">K1283</f>
        <v>0</v>
      </c>
      <c r="L1282" s="2">
        <f t="shared" si="754"/>
        <v>1636.7</v>
      </c>
      <c r="M1282" s="2">
        <f t="shared" si="754"/>
        <v>1636.7</v>
      </c>
      <c r="N1282" s="2">
        <f>N1283</f>
        <v>1636.7</v>
      </c>
      <c r="O1282" s="27">
        <f t="shared" si="736"/>
        <v>100</v>
      </c>
      <c r="P1282" s="34">
        <v>1636.7</v>
      </c>
      <c r="Q1282" s="34">
        <f t="shared" si="727"/>
        <v>0</v>
      </c>
      <c r="R1282" s="67">
        <f t="shared" si="724"/>
        <v>0</v>
      </c>
    </row>
    <row r="1283" spans="1:18" ht="31.5">
      <c r="A1283" s="33" t="s">
        <v>163</v>
      </c>
      <c r="B1283" s="31">
        <v>910</v>
      </c>
      <c r="C1283" s="32">
        <v>10</v>
      </c>
      <c r="D1283" s="32">
        <v>6</v>
      </c>
      <c r="E1283" s="23" t="s">
        <v>158</v>
      </c>
      <c r="F1283" s="29" t="s">
        <v>164</v>
      </c>
      <c r="G1283" s="24">
        <v>0</v>
      </c>
      <c r="H1283" s="24">
        <v>1636720</v>
      </c>
      <c r="I1283" s="25">
        <v>1636720</v>
      </c>
      <c r="J1283" s="26">
        <f t="shared" si="733"/>
        <v>100</v>
      </c>
      <c r="K1283" s="28">
        <f t="shared" si="731"/>
        <v>0</v>
      </c>
      <c r="L1283" s="28">
        <v>1636.7</v>
      </c>
      <c r="M1283" s="2">
        <f t="shared" si="745"/>
        <v>1636.7</v>
      </c>
      <c r="N1283" s="2">
        <f t="shared" si="745"/>
        <v>1636.7</v>
      </c>
      <c r="O1283" s="27">
        <f t="shared" si="736"/>
        <v>100</v>
      </c>
      <c r="P1283" s="34">
        <v>1636.7</v>
      </c>
      <c r="Q1283" s="34">
        <f t="shared" si="727"/>
        <v>0</v>
      </c>
      <c r="R1283" s="67">
        <f t="shared" si="724"/>
        <v>0</v>
      </c>
    </row>
    <row r="1284" spans="1:18" ht="63">
      <c r="A1284" s="33" t="s">
        <v>940</v>
      </c>
      <c r="B1284" s="31">
        <v>910</v>
      </c>
      <c r="C1284" s="32">
        <v>10</v>
      </c>
      <c r="D1284" s="32">
        <v>6</v>
      </c>
      <c r="E1284" s="23" t="s">
        <v>941</v>
      </c>
      <c r="F1284" s="29" t="s">
        <v>94</v>
      </c>
      <c r="G1284" s="24">
        <v>0</v>
      </c>
      <c r="H1284" s="24">
        <v>90000</v>
      </c>
      <c r="I1284" s="25">
        <v>52900</v>
      </c>
      <c r="J1284" s="26">
        <f t="shared" si="733"/>
        <v>58.8</v>
      </c>
      <c r="K1284" s="2">
        <f t="shared" ref="K1284:M1284" si="755">K1285</f>
        <v>0</v>
      </c>
      <c r="L1284" s="2">
        <f t="shared" si="755"/>
        <v>90</v>
      </c>
      <c r="M1284" s="2">
        <f t="shared" si="755"/>
        <v>90</v>
      </c>
      <c r="N1284" s="2">
        <f>N1285</f>
        <v>52.9</v>
      </c>
      <c r="O1284" s="27">
        <f t="shared" si="736"/>
        <v>58.8</v>
      </c>
      <c r="P1284" s="34">
        <v>52.9</v>
      </c>
      <c r="Q1284" s="34">
        <f t="shared" si="727"/>
        <v>0</v>
      </c>
      <c r="R1284" s="67">
        <f t="shared" si="724"/>
        <v>0</v>
      </c>
    </row>
    <row r="1285" spans="1:18" ht="31.5">
      <c r="A1285" s="33" t="s">
        <v>98</v>
      </c>
      <c r="B1285" s="31">
        <v>910</v>
      </c>
      <c r="C1285" s="32">
        <v>10</v>
      </c>
      <c r="D1285" s="32">
        <v>6</v>
      </c>
      <c r="E1285" s="23" t="s">
        <v>941</v>
      </c>
      <c r="F1285" s="29" t="s">
        <v>99</v>
      </c>
      <c r="G1285" s="24">
        <v>0</v>
      </c>
      <c r="H1285" s="24">
        <v>90000</v>
      </c>
      <c r="I1285" s="25">
        <v>52900</v>
      </c>
      <c r="J1285" s="26">
        <f t="shared" si="733"/>
        <v>58.8</v>
      </c>
      <c r="K1285" s="28">
        <f t="shared" si="731"/>
        <v>0</v>
      </c>
      <c r="L1285" s="28">
        <v>90</v>
      </c>
      <c r="M1285" s="2">
        <f t="shared" si="745"/>
        <v>90</v>
      </c>
      <c r="N1285" s="2">
        <f t="shared" si="745"/>
        <v>52.9</v>
      </c>
      <c r="O1285" s="27">
        <f t="shared" si="736"/>
        <v>58.8</v>
      </c>
      <c r="P1285" s="34">
        <v>52.9</v>
      </c>
      <c r="Q1285" s="34">
        <f t="shared" si="727"/>
        <v>0</v>
      </c>
      <c r="R1285" s="67">
        <f t="shared" si="724"/>
        <v>0</v>
      </c>
    </row>
    <row r="1286" spans="1:18" ht="31.5">
      <c r="A1286" s="33" t="s">
        <v>259</v>
      </c>
      <c r="B1286" s="31">
        <v>910</v>
      </c>
      <c r="C1286" s="32">
        <v>10</v>
      </c>
      <c r="D1286" s="32">
        <v>6</v>
      </c>
      <c r="E1286" s="23" t="s">
        <v>260</v>
      </c>
      <c r="F1286" s="29" t="s">
        <v>94</v>
      </c>
      <c r="G1286" s="24">
        <v>0</v>
      </c>
      <c r="H1286" s="24">
        <v>125000</v>
      </c>
      <c r="I1286" s="25">
        <v>125000</v>
      </c>
      <c r="J1286" s="26">
        <f t="shared" si="733"/>
        <v>100</v>
      </c>
      <c r="K1286" s="2">
        <f t="shared" ref="K1286:M1286" si="756">K1287</f>
        <v>0</v>
      </c>
      <c r="L1286" s="2">
        <f t="shared" si="756"/>
        <v>125</v>
      </c>
      <c r="M1286" s="2">
        <f t="shared" si="756"/>
        <v>125</v>
      </c>
      <c r="N1286" s="2">
        <f>N1287</f>
        <v>125</v>
      </c>
      <c r="O1286" s="27">
        <f t="shared" si="736"/>
        <v>100</v>
      </c>
      <c r="P1286" s="34">
        <v>125</v>
      </c>
      <c r="Q1286" s="34">
        <f t="shared" si="727"/>
        <v>0</v>
      </c>
      <c r="R1286" s="67">
        <f t="shared" si="724"/>
        <v>0</v>
      </c>
    </row>
    <row r="1287" spans="1:18" ht="94.5">
      <c r="A1287" s="33" t="s">
        <v>245</v>
      </c>
      <c r="B1287" s="31">
        <v>910</v>
      </c>
      <c r="C1287" s="32">
        <v>10</v>
      </c>
      <c r="D1287" s="32">
        <v>6</v>
      </c>
      <c r="E1287" s="23" t="s">
        <v>260</v>
      </c>
      <c r="F1287" s="29" t="s">
        <v>246</v>
      </c>
      <c r="G1287" s="24">
        <v>0</v>
      </c>
      <c r="H1287" s="24">
        <v>125000</v>
      </c>
      <c r="I1287" s="25">
        <v>125000</v>
      </c>
      <c r="J1287" s="26">
        <f t="shared" si="733"/>
        <v>100</v>
      </c>
      <c r="K1287" s="28">
        <f t="shared" si="731"/>
        <v>0</v>
      </c>
      <c r="L1287" s="28">
        <v>125</v>
      </c>
      <c r="M1287" s="2">
        <f t="shared" si="745"/>
        <v>125</v>
      </c>
      <c r="N1287" s="2">
        <f t="shared" si="745"/>
        <v>125</v>
      </c>
      <c r="O1287" s="27">
        <f t="shared" si="736"/>
        <v>100</v>
      </c>
      <c r="P1287" s="34">
        <v>125</v>
      </c>
      <c r="Q1287" s="34">
        <f t="shared" si="727"/>
        <v>0</v>
      </c>
      <c r="R1287" s="67">
        <f t="shared" si="724"/>
        <v>0</v>
      </c>
    </row>
    <row r="1288" spans="1:18" ht="47.25">
      <c r="A1288" s="33" t="s">
        <v>81</v>
      </c>
      <c r="B1288" s="31">
        <v>910</v>
      </c>
      <c r="C1288" s="32">
        <v>14</v>
      </c>
      <c r="D1288" s="32" t="s">
        <v>94</v>
      </c>
      <c r="E1288" s="23" t="s">
        <v>94</v>
      </c>
      <c r="F1288" s="29" t="s">
        <v>94</v>
      </c>
      <c r="G1288" s="24">
        <v>0</v>
      </c>
      <c r="H1288" s="24">
        <v>4610100</v>
      </c>
      <c r="I1288" s="25">
        <v>4423666.01</v>
      </c>
      <c r="J1288" s="26">
        <f t="shared" si="733"/>
        <v>96</v>
      </c>
      <c r="K1288" s="2">
        <f t="shared" ref="K1288:M1288" si="757">K1289</f>
        <v>0</v>
      </c>
      <c r="L1288" s="2">
        <f t="shared" si="757"/>
        <v>4610.1000000000004</v>
      </c>
      <c r="M1288" s="2">
        <f t="shared" si="757"/>
        <v>4610.1000000000004</v>
      </c>
      <c r="N1288" s="2">
        <f>N1289</f>
        <v>4423.7</v>
      </c>
      <c r="O1288" s="27">
        <f t="shared" si="736"/>
        <v>96</v>
      </c>
      <c r="P1288" s="34">
        <v>4423.7</v>
      </c>
      <c r="Q1288" s="34">
        <f t="shared" si="727"/>
        <v>0</v>
      </c>
      <c r="R1288" s="67">
        <f t="shared" si="724"/>
        <v>0</v>
      </c>
    </row>
    <row r="1289" spans="1:18">
      <c r="A1289" s="33" t="s">
        <v>84</v>
      </c>
      <c r="B1289" s="31">
        <v>910</v>
      </c>
      <c r="C1289" s="32">
        <v>14</v>
      </c>
      <c r="D1289" s="32">
        <v>3</v>
      </c>
      <c r="E1289" s="23" t="s">
        <v>94</v>
      </c>
      <c r="F1289" s="29" t="s">
        <v>94</v>
      </c>
      <c r="G1289" s="24">
        <v>0</v>
      </c>
      <c r="H1289" s="24">
        <v>4610100</v>
      </c>
      <c r="I1289" s="25">
        <v>4423666.01</v>
      </c>
      <c r="J1289" s="26">
        <f t="shared" si="733"/>
        <v>96</v>
      </c>
      <c r="K1289" s="2">
        <f t="shared" ref="K1289:M1289" si="758">K1290+K1292</f>
        <v>0</v>
      </c>
      <c r="L1289" s="2">
        <f t="shared" si="758"/>
        <v>4610.1000000000004</v>
      </c>
      <c r="M1289" s="2">
        <f t="shared" si="758"/>
        <v>4610.1000000000004</v>
      </c>
      <c r="N1289" s="2">
        <f>N1290+N1292</f>
        <v>4423.7</v>
      </c>
      <c r="O1289" s="27">
        <f t="shared" si="736"/>
        <v>96</v>
      </c>
      <c r="P1289" s="34">
        <v>4423.7</v>
      </c>
      <c r="Q1289" s="34">
        <f t="shared" si="727"/>
        <v>0</v>
      </c>
      <c r="R1289" s="67">
        <f t="shared" si="724"/>
        <v>0</v>
      </c>
    </row>
    <row r="1290" spans="1:18" ht="47.25">
      <c r="A1290" s="33" t="s">
        <v>159</v>
      </c>
      <c r="B1290" s="31">
        <v>910</v>
      </c>
      <c r="C1290" s="32">
        <v>14</v>
      </c>
      <c r="D1290" s="32">
        <v>3</v>
      </c>
      <c r="E1290" s="23" t="s">
        <v>160</v>
      </c>
      <c r="F1290" s="29" t="s">
        <v>94</v>
      </c>
      <c r="G1290" s="24">
        <v>0</v>
      </c>
      <c r="H1290" s="24">
        <v>4342100</v>
      </c>
      <c r="I1290" s="25">
        <v>4155666.01</v>
      </c>
      <c r="J1290" s="26">
        <f t="shared" si="733"/>
        <v>95.7</v>
      </c>
      <c r="K1290" s="2">
        <f t="shared" ref="K1290:M1290" si="759">K1291</f>
        <v>0</v>
      </c>
      <c r="L1290" s="2">
        <f t="shared" si="759"/>
        <v>4342.1000000000004</v>
      </c>
      <c r="M1290" s="2">
        <f t="shared" si="759"/>
        <v>4342.1000000000004</v>
      </c>
      <c r="N1290" s="2">
        <f>N1291</f>
        <v>4155.7</v>
      </c>
      <c r="O1290" s="27">
        <f t="shared" si="736"/>
        <v>95.7</v>
      </c>
      <c r="P1290" s="34">
        <v>4155.7</v>
      </c>
      <c r="Q1290" s="34">
        <f t="shared" si="727"/>
        <v>0</v>
      </c>
      <c r="R1290" s="67">
        <f t="shared" si="724"/>
        <v>0</v>
      </c>
    </row>
    <row r="1291" spans="1:18">
      <c r="A1291" s="33" t="s">
        <v>651</v>
      </c>
      <c r="B1291" s="31">
        <v>910</v>
      </c>
      <c r="C1291" s="32">
        <v>14</v>
      </c>
      <c r="D1291" s="32">
        <v>3</v>
      </c>
      <c r="E1291" s="23" t="s">
        <v>160</v>
      </c>
      <c r="F1291" s="29" t="s">
        <v>652</v>
      </c>
      <c r="G1291" s="24">
        <v>0</v>
      </c>
      <c r="H1291" s="24">
        <v>4342100</v>
      </c>
      <c r="I1291" s="25">
        <v>4155666.01</v>
      </c>
      <c r="J1291" s="26">
        <f t="shared" si="733"/>
        <v>95.7</v>
      </c>
      <c r="K1291" s="28">
        <f t="shared" si="731"/>
        <v>0</v>
      </c>
      <c r="L1291" s="28">
        <v>4342.1000000000004</v>
      </c>
      <c r="M1291" s="2">
        <f t="shared" si="745"/>
        <v>4342.1000000000004</v>
      </c>
      <c r="N1291" s="2">
        <f t="shared" si="745"/>
        <v>4155.7</v>
      </c>
      <c r="O1291" s="27">
        <f t="shared" si="736"/>
        <v>95.7</v>
      </c>
      <c r="P1291" s="34">
        <v>4155.7</v>
      </c>
      <c r="Q1291" s="34">
        <f t="shared" si="727"/>
        <v>0</v>
      </c>
      <c r="R1291" s="67">
        <f t="shared" si="724"/>
        <v>0</v>
      </c>
    </row>
    <row r="1292" spans="1:18" ht="63">
      <c r="A1292" s="33" t="s">
        <v>942</v>
      </c>
      <c r="B1292" s="31">
        <v>910</v>
      </c>
      <c r="C1292" s="32">
        <v>14</v>
      </c>
      <c r="D1292" s="32">
        <v>3</v>
      </c>
      <c r="E1292" s="23" t="s">
        <v>943</v>
      </c>
      <c r="F1292" s="29" t="s">
        <v>94</v>
      </c>
      <c r="G1292" s="24">
        <v>0</v>
      </c>
      <c r="H1292" s="24">
        <v>268000</v>
      </c>
      <c r="I1292" s="25">
        <v>268000</v>
      </c>
      <c r="J1292" s="26">
        <f t="shared" si="733"/>
        <v>100</v>
      </c>
      <c r="K1292" s="2">
        <f t="shared" ref="K1292:M1292" si="760">K1293</f>
        <v>0</v>
      </c>
      <c r="L1292" s="2">
        <f t="shared" si="760"/>
        <v>268</v>
      </c>
      <c r="M1292" s="2">
        <f t="shared" si="760"/>
        <v>268</v>
      </c>
      <c r="N1292" s="2">
        <f>N1293</f>
        <v>268</v>
      </c>
      <c r="O1292" s="27">
        <f t="shared" si="736"/>
        <v>100</v>
      </c>
      <c r="P1292" s="34">
        <v>268</v>
      </c>
      <c r="Q1292" s="34">
        <f t="shared" si="727"/>
        <v>0</v>
      </c>
      <c r="R1292" s="67">
        <f t="shared" ref="R1292:R1355" si="761">G1292/1000-K1292</f>
        <v>0</v>
      </c>
    </row>
    <row r="1293" spans="1:18">
      <c r="A1293" s="33" t="s">
        <v>651</v>
      </c>
      <c r="B1293" s="31">
        <v>910</v>
      </c>
      <c r="C1293" s="32">
        <v>14</v>
      </c>
      <c r="D1293" s="32">
        <v>3</v>
      </c>
      <c r="E1293" s="23" t="s">
        <v>943</v>
      </c>
      <c r="F1293" s="29" t="s">
        <v>652</v>
      </c>
      <c r="G1293" s="24">
        <v>0</v>
      </c>
      <c r="H1293" s="24">
        <v>268000</v>
      </c>
      <c r="I1293" s="25">
        <v>268000</v>
      </c>
      <c r="J1293" s="26">
        <f t="shared" si="733"/>
        <v>100</v>
      </c>
      <c r="K1293" s="28">
        <f t="shared" si="731"/>
        <v>0</v>
      </c>
      <c r="L1293" s="28">
        <v>268</v>
      </c>
      <c r="M1293" s="2">
        <f t="shared" si="745"/>
        <v>268</v>
      </c>
      <c r="N1293" s="2">
        <f t="shared" si="745"/>
        <v>268</v>
      </c>
      <c r="O1293" s="27">
        <f t="shared" si="736"/>
        <v>100</v>
      </c>
      <c r="P1293" s="34">
        <v>268</v>
      </c>
      <c r="Q1293" s="34">
        <f t="shared" si="727"/>
        <v>0</v>
      </c>
      <c r="R1293" s="67">
        <f t="shared" si="761"/>
        <v>0</v>
      </c>
    </row>
    <row r="1294" spans="1:18">
      <c r="A1294" s="30" t="s">
        <v>11</v>
      </c>
      <c r="B1294" s="31">
        <v>911</v>
      </c>
      <c r="C1294" s="32" t="s">
        <v>94</v>
      </c>
      <c r="D1294" s="32" t="s">
        <v>94</v>
      </c>
      <c r="E1294" s="23" t="s">
        <v>94</v>
      </c>
      <c r="F1294" s="29" t="s">
        <v>94</v>
      </c>
      <c r="G1294" s="24">
        <v>0</v>
      </c>
      <c r="H1294" s="24">
        <v>25444759</v>
      </c>
      <c r="I1294" s="25">
        <v>24527893.48</v>
      </c>
      <c r="J1294" s="26">
        <f t="shared" si="733"/>
        <v>96.4</v>
      </c>
      <c r="K1294" s="2">
        <f t="shared" ref="K1294:M1294" si="762">K1295+K1313</f>
        <v>0</v>
      </c>
      <c r="L1294" s="2">
        <f t="shared" si="762"/>
        <v>25444.7</v>
      </c>
      <c r="M1294" s="2">
        <f t="shared" si="762"/>
        <v>25444.7</v>
      </c>
      <c r="N1294" s="2">
        <f>N1295+N1313</f>
        <v>24527.9</v>
      </c>
      <c r="O1294" s="27">
        <f t="shared" si="736"/>
        <v>96.4</v>
      </c>
      <c r="P1294" s="34">
        <v>24527.9</v>
      </c>
      <c r="Q1294" s="34">
        <f t="shared" ref="Q1294:Q1357" si="763">N1294-P1294</f>
        <v>0</v>
      </c>
      <c r="R1294" s="67">
        <f t="shared" si="761"/>
        <v>0</v>
      </c>
    </row>
    <row r="1295" spans="1:18">
      <c r="A1295" s="30" t="s">
        <v>263</v>
      </c>
      <c r="B1295" s="31">
        <v>911</v>
      </c>
      <c r="C1295" s="32">
        <v>1</v>
      </c>
      <c r="D1295" s="32" t="s">
        <v>94</v>
      </c>
      <c r="E1295" s="23" t="s">
        <v>94</v>
      </c>
      <c r="F1295" s="29" t="s">
        <v>94</v>
      </c>
      <c r="G1295" s="24">
        <v>0</v>
      </c>
      <c r="H1295" s="24">
        <v>25424759</v>
      </c>
      <c r="I1295" s="25">
        <v>24524893.48</v>
      </c>
      <c r="J1295" s="26">
        <f t="shared" si="733"/>
        <v>96.5</v>
      </c>
      <c r="K1295" s="2">
        <f t="shared" ref="K1295:M1295" si="764">K1296</f>
        <v>0</v>
      </c>
      <c r="L1295" s="2">
        <f t="shared" si="764"/>
        <v>25424.7</v>
      </c>
      <c r="M1295" s="2">
        <f t="shared" si="764"/>
        <v>25424.7</v>
      </c>
      <c r="N1295" s="2">
        <f>N1296</f>
        <v>24524.9</v>
      </c>
      <c r="O1295" s="27">
        <f t="shared" si="736"/>
        <v>96.5</v>
      </c>
      <c r="P1295" s="34">
        <v>24524.9</v>
      </c>
      <c r="Q1295" s="34">
        <f t="shared" si="763"/>
        <v>0</v>
      </c>
      <c r="R1295" s="67">
        <f t="shared" si="761"/>
        <v>0</v>
      </c>
    </row>
    <row r="1296" spans="1:18">
      <c r="A1296" s="30" t="s">
        <v>34</v>
      </c>
      <c r="B1296" s="31">
        <v>911</v>
      </c>
      <c r="C1296" s="32">
        <v>1</v>
      </c>
      <c r="D1296" s="32">
        <v>13</v>
      </c>
      <c r="E1296" s="23" t="s">
        <v>94</v>
      </c>
      <c r="F1296" s="29" t="s">
        <v>94</v>
      </c>
      <c r="G1296" s="24">
        <v>0</v>
      </c>
      <c r="H1296" s="24">
        <v>25424759</v>
      </c>
      <c r="I1296" s="25">
        <v>24524893.48</v>
      </c>
      <c r="J1296" s="26">
        <f t="shared" si="733"/>
        <v>96.5</v>
      </c>
      <c r="K1296" s="2">
        <f t="shared" ref="K1296:M1296" si="765">K1297+K1304+K1311</f>
        <v>0</v>
      </c>
      <c r="L1296" s="2">
        <f t="shared" si="765"/>
        <v>25424.7</v>
      </c>
      <c r="M1296" s="2">
        <f t="shared" si="765"/>
        <v>25424.7</v>
      </c>
      <c r="N1296" s="2">
        <f>N1297+N1304+N1311</f>
        <v>24524.9</v>
      </c>
      <c r="O1296" s="27">
        <f t="shared" si="736"/>
        <v>96.5</v>
      </c>
      <c r="P1296" s="34">
        <v>24524.9</v>
      </c>
      <c r="Q1296" s="34">
        <f t="shared" si="763"/>
        <v>0</v>
      </c>
      <c r="R1296" s="67">
        <f t="shared" si="761"/>
        <v>0</v>
      </c>
    </row>
    <row r="1297" spans="1:18" ht="47.25">
      <c r="A1297" s="30" t="s">
        <v>944</v>
      </c>
      <c r="B1297" s="31">
        <v>911</v>
      </c>
      <c r="C1297" s="32">
        <v>1</v>
      </c>
      <c r="D1297" s="32">
        <v>13</v>
      </c>
      <c r="E1297" s="23" t="s">
        <v>945</v>
      </c>
      <c r="F1297" s="29"/>
      <c r="G1297" s="24">
        <f>SUM(G1298:G1303)</f>
        <v>0</v>
      </c>
      <c r="H1297" s="24">
        <f t="shared" ref="H1297:I1297" si="766">SUM(H1298:H1303)</f>
        <v>7493859</v>
      </c>
      <c r="I1297" s="24">
        <f t="shared" si="766"/>
        <v>6622809.1200000001</v>
      </c>
      <c r="J1297" s="26">
        <f t="shared" si="733"/>
        <v>88.4</v>
      </c>
      <c r="K1297" s="2">
        <f t="shared" ref="K1297:M1297" si="767">SUM(K1298:K1303)</f>
        <v>0</v>
      </c>
      <c r="L1297" s="2">
        <f t="shared" ref="L1297" si="768">SUM(L1298:L1303)</f>
        <v>7493.8</v>
      </c>
      <c r="M1297" s="2">
        <f t="shared" si="767"/>
        <v>7493.8</v>
      </c>
      <c r="N1297" s="2">
        <f>SUM(N1298:N1303)</f>
        <v>6622.8</v>
      </c>
      <c r="O1297" s="27">
        <f t="shared" si="736"/>
        <v>88.4</v>
      </c>
      <c r="P1297" s="34">
        <v>6622.8</v>
      </c>
      <c r="Q1297" s="34">
        <f t="shared" si="763"/>
        <v>0</v>
      </c>
      <c r="R1297" s="67">
        <f t="shared" si="761"/>
        <v>0</v>
      </c>
    </row>
    <row r="1298" spans="1:18" ht="31.5">
      <c r="A1298" s="30" t="s">
        <v>187</v>
      </c>
      <c r="B1298" s="31">
        <v>911</v>
      </c>
      <c r="C1298" s="32">
        <v>1</v>
      </c>
      <c r="D1298" s="32">
        <v>13</v>
      </c>
      <c r="E1298" s="23" t="s">
        <v>945</v>
      </c>
      <c r="F1298" s="29" t="s">
        <v>188</v>
      </c>
      <c r="G1298" s="24">
        <v>0</v>
      </c>
      <c r="H1298" s="24">
        <v>6606878</v>
      </c>
      <c r="I1298" s="25">
        <v>5747610.0199999996</v>
      </c>
      <c r="J1298" s="26">
        <f t="shared" si="733"/>
        <v>87</v>
      </c>
      <c r="K1298" s="28">
        <f t="shared" si="731"/>
        <v>0</v>
      </c>
      <c r="L1298" s="28">
        <v>6606.8</v>
      </c>
      <c r="M1298" s="2">
        <f>H1298/1000-0.1</f>
        <v>6606.8</v>
      </c>
      <c r="N1298" s="2">
        <f t="shared" si="745"/>
        <v>5747.6</v>
      </c>
      <c r="O1298" s="27">
        <f t="shared" si="736"/>
        <v>87</v>
      </c>
      <c r="P1298" s="34">
        <v>5747.6</v>
      </c>
      <c r="Q1298" s="34">
        <f t="shared" si="763"/>
        <v>0</v>
      </c>
      <c r="R1298" s="67">
        <f t="shared" si="761"/>
        <v>0</v>
      </c>
    </row>
    <row r="1299" spans="1:18" ht="31.5">
      <c r="A1299" s="30" t="s">
        <v>189</v>
      </c>
      <c r="B1299" s="31">
        <v>911</v>
      </c>
      <c r="C1299" s="32">
        <v>1</v>
      </c>
      <c r="D1299" s="32">
        <v>13</v>
      </c>
      <c r="E1299" s="23" t="s">
        <v>945</v>
      </c>
      <c r="F1299" s="29" t="s">
        <v>190</v>
      </c>
      <c r="G1299" s="24">
        <v>0</v>
      </c>
      <c r="H1299" s="24">
        <v>53300</v>
      </c>
      <c r="I1299" s="25">
        <v>51300</v>
      </c>
      <c r="J1299" s="26">
        <f t="shared" si="733"/>
        <v>96.2</v>
      </c>
      <c r="K1299" s="28">
        <f t="shared" si="731"/>
        <v>0</v>
      </c>
      <c r="L1299" s="28">
        <v>53.3</v>
      </c>
      <c r="M1299" s="2">
        <f t="shared" si="745"/>
        <v>53.3</v>
      </c>
      <c r="N1299" s="2">
        <f t="shared" si="745"/>
        <v>51.3</v>
      </c>
      <c r="O1299" s="27">
        <f t="shared" si="736"/>
        <v>96.2</v>
      </c>
      <c r="P1299" s="34">
        <v>51.3</v>
      </c>
      <c r="Q1299" s="34">
        <f t="shared" si="763"/>
        <v>0</v>
      </c>
      <c r="R1299" s="67">
        <f t="shared" si="761"/>
        <v>0</v>
      </c>
    </row>
    <row r="1300" spans="1:18" ht="31.5">
      <c r="A1300" s="30" t="s">
        <v>191</v>
      </c>
      <c r="B1300" s="31">
        <v>911</v>
      </c>
      <c r="C1300" s="32">
        <v>1</v>
      </c>
      <c r="D1300" s="32">
        <v>13</v>
      </c>
      <c r="E1300" s="23" t="s">
        <v>945</v>
      </c>
      <c r="F1300" s="29" t="s">
        <v>192</v>
      </c>
      <c r="G1300" s="24">
        <v>0</v>
      </c>
      <c r="H1300" s="24">
        <v>313515</v>
      </c>
      <c r="I1300" s="25">
        <v>312314.81</v>
      </c>
      <c r="J1300" s="26">
        <f t="shared" si="733"/>
        <v>99.6</v>
      </c>
      <c r="K1300" s="28">
        <f t="shared" si="731"/>
        <v>0</v>
      </c>
      <c r="L1300" s="28">
        <v>313.5</v>
      </c>
      <c r="M1300" s="2">
        <f t="shared" si="745"/>
        <v>313.5</v>
      </c>
      <c r="N1300" s="2">
        <f t="shared" si="745"/>
        <v>312.3</v>
      </c>
      <c r="O1300" s="27">
        <f t="shared" si="736"/>
        <v>99.6</v>
      </c>
      <c r="P1300" s="34">
        <v>312.3</v>
      </c>
      <c r="Q1300" s="34">
        <f t="shared" si="763"/>
        <v>0</v>
      </c>
      <c r="R1300" s="67">
        <f t="shared" si="761"/>
        <v>0</v>
      </c>
    </row>
    <row r="1301" spans="1:18" ht="31.5">
      <c r="A1301" s="30" t="s">
        <v>114</v>
      </c>
      <c r="B1301" s="31">
        <v>911</v>
      </c>
      <c r="C1301" s="32">
        <v>1</v>
      </c>
      <c r="D1301" s="32">
        <v>13</v>
      </c>
      <c r="E1301" s="23" t="s">
        <v>945</v>
      </c>
      <c r="F1301" s="29" t="s">
        <v>115</v>
      </c>
      <c r="G1301" s="24">
        <v>0</v>
      </c>
      <c r="H1301" s="24">
        <v>496766</v>
      </c>
      <c r="I1301" s="25">
        <v>494825.55</v>
      </c>
      <c r="J1301" s="26">
        <f t="shared" si="733"/>
        <v>99.6</v>
      </c>
      <c r="K1301" s="28">
        <f t="shared" si="731"/>
        <v>0</v>
      </c>
      <c r="L1301" s="28">
        <v>496.8</v>
      </c>
      <c r="M1301" s="2">
        <f t="shared" si="745"/>
        <v>496.8</v>
      </c>
      <c r="N1301" s="2">
        <f t="shared" si="745"/>
        <v>494.8</v>
      </c>
      <c r="O1301" s="27">
        <f t="shared" si="736"/>
        <v>99.6</v>
      </c>
      <c r="P1301" s="34">
        <v>494.8</v>
      </c>
      <c r="Q1301" s="34">
        <f t="shared" si="763"/>
        <v>0</v>
      </c>
      <c r="R1301" s="67">
        <f t="shared" si="761"/>
        <v>0</v>
      </c>
    </row>
    <row r="1302" spans="1:18">
      <c r="A1302" s="30" t="s">
        <v>195</v>
      </c>
      <c r="B1302" s="31">
        <v>911</v>
      </c>
      <c r="C1302" s="32">
        <v>1</v>
      </c>
      <c r="D1302" s="32">
        <v>13</v>
      </c>
      <c r="E1302" s="23" t="s">
        <v>945</v>
      </c>
      <c r="F1302" s="29" t="s">
        <v>196</v>
      </c>
      <c r="G1302" s="24">
        <v>0</v>
      </c>
      <c r="H1302" s="24">
        <v>17800</v>
      </c>
      <c r="I1302" s="25">
        <v>13231</v>
      </c>
      <c r="J1302" s="26">
        <f t="shared" si="733"/>
        <v>74.3</v>
      </c>
      <c r="K1302" s="28">
        <f t="shared" si="731"/>
        <v>0</v>
      </c>
      <c r="L1302" s="28">
        <v>17.8</v>
      </c>
      <c r="M1302" s="2">
        <f t="shared" si="745"/>
        <v>17.8</v>
      </c>
      <c r="N1302" s="2">
        <f>I1302/1000+0.1</f>
        <v>13.3</v>
      </c>
      <c r="O1302" s="27">
        <f t="shared" si="736"/>
        <v>74.7</v>
      </c>
      <c r="P1302" s="34">
        <v>13.2</v>
      </c>
      <c r="Q1302" s="34">
        <f t="shared" si="763"/>
        <v>0.1</v>
      </c>
      <c r="R1302" s="67">
        <f t="shared" si="761"/>
        <v>0</v>
      </c>
    </row>
    <row r="1303" spans="1:18">
      <c r="A1303" s="30" t="s">
        <v>197</v>
      </c>
      <c r="B1303" s="31">
        <v>911</v>
      </c>
      <c r="C1303" s="32">
        <v>1</v>
      </c>
      <c r="D1303" s="32">
        <v>13</v>
      </c>
      <c r="E1303" s="23" t="s">
        <v>945</v>
      </c>
      <c r="F1303" s="29" t="s">
        <v>198</v>
      </c>
      <c r="G1303" s="24">
        <v>0</v>
      </c>
      <c r="H1303" s="24">
        <v>5600</v>
      </c>
      <c r="I1303" s="25">
        <v>3527.74</v>
      </c>
      <c r="J1303" s="26">
        <f t="shared" si="733"/>
        <v>63</v>
      </c>
      <c r="K1303" s="28">
        <f t="shared" si="731"/>
        <v>0</v>
      </c>
      <c r="L1303" s="28">
        <v>5.6</v>
      </c>
      <c r="M1303" s="2">
        <f t="shared" si="745"/>
        <v>5.6</v>
      </c>
      <c r="N1303" s="2">
        <f t="shared" si="745"/>
        <v>3.5</v>
      </c>
      <c r="O1303" s="27">
        <f t="shared" si="736"/>
        <v>62.5</v>
      </c>
      <c r="P1303" s="34">
        <v>3.5</v>
      </c>
      <c r="Q1303" s="34">
        <f t="shared" si="763"/>
        <v>0</v>
      </c>
      <c r="R1303" s="67">
        <f t="shared" si="761"/>
        <v>0</v>
      </c>
    </row>
    <row r="1304" spans="1:18" ht="47.25">
      <c r="A1304" s="30" t="s">
        <v>946</v>
      </c>
      <c r="B1304" s="31">
        <v>911</v>
      </c>
      <c r="C1304" s="32">
        <v>1</v>
      </c>
      <c r="D1304" s="32">
        <v>13</v>
      </c>
      <c r="E1304" s="23" t="s">
        <v>947</v>
      </c>
      <c r="F1304" s="29" t="s">
        <v>94</v>
      </c>
      <c r="G1304" s="24">
        <v>0</v>
      </c>
      <c r="H1304" s="24">
        <v>10216900</v>
      </c>
      <c r="I1304" s="25">
        <v>10188084.359999999</v>
      </c>
      <c r="J1304" s="26">
        <f t="shared" ref="J1304:J1369" si="769">I1304*100/H1304</f>
        <v>99.7</v>
      </c>
      <c r="K1304" s="2">
        <f t="shared" ref="K1304:M1304" si="770">SUM(K1305:K1310)</f>
        <v>0</v>
      </c>
      <c r="L1304" s="2">
        <f t="shared" si="770"/>
        <v>10216.9</v>
      </c>
      <c r="M1304" s="2">
        <f t="shared" si="770"/>
        <v>10216.9</v>
      </c>
      <c r="N1304" s="2">
        <f>SUM(N1305:N1310)</f>
        <v>10188.1</v>
      </c>
      <c r="O1304" s="27">
        <f t="shared" ref="O1304:O1369" si="771">N1304*100/M1304</f>
        <v>99.7</v>
      </c>
      <c r="P1304" s="34">
        <v>10188.1</v>
      </c>
      <c r="Q1304" s="34">
        <f t="shared" si="763"/>
        <v>0</v>
      </c>
      <c r="R1304" s="67">
        <f t="shared" si="761"/>
        <v>0</v>
      </c>
    </row>
    <row r="1305" spans="1:18" ht="31.5">
      <c r="A1305" s="30" t="s">
        <v>201</v>
      </c>
      <c r="B1305" s="31">
        <v>911</v>
      </c>
      <c r="C1305" s="32">
        <v>1</v>
      </c>
      <c r="D1305" s="32">
        <v>13</v>
      </c>
      <c r="E1305" s="23" t="s">
        <v>947</v>
      </c>
      <c r="F1305" s="29" t="s">
        <v>202</v>
      </c>
      <c r="G1305" s="24">
        <v>0</v>
      </c>
      <c r="H1305" s="24">
        <v>3994100</v>
      </c>
      <c r="I1305" s="25">
        <v>3984941.39</v>
      </c>
      <c r="J1305" s="26">
        <f t="shared" si="769"/>
        <v>99.8</v>
      </c>
      <c r="K1305" s="28">
        <f t="shared" si="731"/>
        <v>0</v>
      </c>
      <c r="L1305" s="28">
        <v>3994.1</v>
      </c>
      <c r="M1305" s="2">
        <f t="shared" si="745"/>
        <v>3994.1</v>
      </c>
      <c r="N1305" s="2">
        <f t="shared" si="745"/>
        <v>3984.9</v>
      </c>
      <c r="O1305" s="27">
        <f t="shared" si="771"/>
        <v>99.8</v>
      </c>
      <c r="P1305" s="34">
        <v>3984.9</v>
      </c>
      <c r="Q1305" s="34">
        <f t="shared" si="763"/>
        <v>0</v>
      </c>
      <c r="R1305" s="67">
        <f t="shared" si="761"/>
        <v>0</v>
      </c>
    </row>
    <row r="1306" spans="1:18" ht="31.5">
      <c r="A1306" s="30" t="s">
        <v>191</v>
      </c>
      <c r="B1306" s="31">
        <v>911</v>
      </c>
      <c r="C1306" s="32">
        <v>1</v>
      </c>
      <c r="D1306" s="32">
        <v>13</v>
      </c>
      <c r="E1306" s="23" t="s">
        <v>947</v>
      </c>
      <c r="F1306" s="29" t="s">
        <v>192</v>
      </c>
      <c r="G1306" s="24">
        <v>0</v>
      </c>
      <c r="H1306" s="24">
        <v>1539224</v>
      </c>
      <c r="I1306" s="25">
        <v>1532275.48</v>
      </c>
      <c r="J1306" s="26">
        <f t="shared" si="769"/>
        <v>99.5</v>
      </c>
      <c r="K1306" s="28">
        <f t="shared" ref="K1306:K1371" si="772">G1306/1000</f>
        <v>0</v>
      </c>
      <c r="L1306" s="28">
        <v>1539.2</v>
      </c>
      <c r="M1306" s="2">
        <f t="shared" si="745"/>
        <v>1539.2</v>
      </c>
      <c r="N1306" s="2">
        <f t="shared" si="745"/>
        <v>1532.3</v>
      </c>
      <c r="O1306" s="27">
        <f t="shared" si="771"/>
        <v>99.6</v>
      </c>
      <c r="P1306" s="34">
        <v>1532.3</v>
      </c>
      <c r="Q1306" s="34">
        <f t="shared" si="763"/>
        <v>0</v>
      </c>
      <c r="R1306" s="67">
        <f t="shared" si="761"/>
        <v>0</v>
      </c>
    </row>
    <row r="1307" spans="1:18" ht="31.5">
      <c r="A1307" s="30" t="s">
        <v>850</v>
      </c>
      <c r="B1307" s="31">
        <v>911</v>
      </c>
      <c r="C1307" s="32">
        <v>1</v>
      </c>
      <c r="D1307" s="32">
        <v>13</v>
      </c>
      <c r="E1307" s="23" t="s">
        <v>947</v>
      </c>
      <c r="F1307" s="29" t="s">
        <v>851</v>
      </c>
      <c r="G1307" s="24">
        <v>0</v>
      </c>
      <c r="H1307" s="24">
        <v>1241600</v>
      </c>
      <c r="I1307" s="25">
        <v>1241550</v>
      </c>
      <c r="J1307" s="26">
        <f t="shared" si="769"/>
        <v>100</v>
      </c>
      <c r="K1307" s="28">
        <f t="shared" si="772"/>
        <v>0</v>
      </c>
      <c r="L1307" s="28">
        <v>1241.5999999999999</v>
      </c>
      <c r="M1307" s="2">
        <f t="shared" si="745"/>
        <v>1241.5999999999999</v>
      </c>
      <c r="N1307" s="2">
        <f t="shared" si="745"/>
        <v>1241.5999999999999</v>
      </c>
      <c r="O1307" s="27">
        <f t="shared" si="771"/>
        <v>100</v>
      </c>
      <c r="P1307" s="34">
        <v>1241.5999999999999</v>
      </c>
      <c r="Q1307" s="34">
        <f t="shared" si="763"/>
        <v>0</v>
      </c>
      <c r="R1307" s="67">
        <f t="shared" si="761"/>
        <v>0</v>
      </c>
    </row>
    <row r="1308" spans="1:18" ht="31.5">
      <c r="A1308" s="30" t="s">
        <v>114</v>
      </c>
      <c r="B1308" s="31">
        <v>911</v>
      </c>
      <c r="C1308" s="32">
        <v>1</v>
      </c>
      <c r="D1308" s="32">
        <v>13</v>
      </c>
      <c r="E1308" s="23" t="s">
        <v>947</v>
      </c>
      <c r="F1308" s="29" t="s">
        <v>115</v>
      </c>
      <c r="G1308" s="24">
        <v>0</v>
      </c>
      <c r="H1308" s="24">
        <v>2580876</v>
      </c>
      <c r="I1308" s="25">
        <v>2574390.04</v>
      </c>
      <c r="J1308" s="26">
        <f t="shared" si="769"/>
        <v>99.7</v>
      </c>
      <c r="K1308" s="28">
        <f t="shared" si="772"/>
        <v>0</v>
      </c>
      <c r="L1308" s="28">
        <v>2580.9</v>
      </c>
      <c r="M1308" s="2">
        <f t="shared" si="745"/>
        <v>2580.9</v>
      </c>
      <c r="N1308" s="2">
        <f t="shared" si="745"/>
        <v>2574.4</v>
      </c>
      <c r="O1308" s="27">
        <f t="shared" si="771"/>
        <v>99.7</v>
      </c>
      <c r="P1308" s="34">
        <v>2574.4</v>
      </c>
      <c r="Q1308" s="34">
        <f t="shared" si="763"/>
        <v>0</v>
      </c>
      <c r="R1308" s="67">
        <f t="shared" si="761"/>
        <v>0</v>
      </c>
    </row>
    <row r="1309" spans="1:18">
      <c r="A1309" s="30" t="s">
        <v>195</v>
      </c>
      <c r="B1309" s="31">
        <v>911</v>
      </c>
      <c r="C1309" s="32">
        <v>1</v>
      </c>
      <c r="D1309" s="32">
        <v>13</v>
      </c>
      <c r="E1309" s="23" t="s">
        <v>947</v>
      </c>
      <c r="F1309" s="29" t="s">
        <v>196</v>
      </c>
      <c r="G1309" s="24">
        <v>0</v>
      </c>
      <c r="H1309" s="24">
        <v>855700</v>
      </c>
      <c r="I1309" s="25">
        <v>851418.7</v>
      </c>
      <c r="J1309" s="26">
        <f t="shared" si="769"/>
        <v>99.5</v>
      </c>
      <c r="K1309" s="28">
        <f t="shared" si="772"/>
        <v>0</v>
      </c>
      <c r="L1309" s="28">
        <v>855.7</v>
      </c>
      <c r="M1309" s="2">
        <f t="shared" si="745"/>
        <v>855.7</v>
      </c>
      <c r="N1309" s="2">
        <f t="shared" si="745"/>
        <v>851.4</v>
      </c>
      <c r="O1309" s="27">
        <f t="shared" si="771"/>
        <v>99.5</v>
      </c>
      <c r="P1309" s="34">
        <v>851.4</v>
      </c>
      <c r="Q1309" s="34">
        <f t="shared" si="763"/>
        <v>0</v>
      </c>
      <c r="R1309" s="67">
        <f t="shared" si="761"/>
        <v>0</v>
      </c>
    </row>
    <row r="1310" spans="1:18">
      <c r="A1310" s="30" t="s">
        <v>197</v>
      </c>
      <c r="B1310" s="31">
        <v>911</v>
      </c>
      <c r="C1310" s="32">
        <v>1</v>
      </c>
      <c r="D1310" s="32">
        <v>13</v>
      </c>
      <c r="E1310" s="23" t="s">
        <v>947</v>
      </c>
      <c r="F1310" s="29" t="s">
        <v>198</v>
      </c>
      <c r="G1310" s="24">
        <v>0</v>
      </c>
      <c r="H1310" s="24">
        <v>5400</v>
      </c>
      <c r="I1310" s="25">
        <v>3508.75</v>
      </c>
      <c r="J1310" s="26">
        <f t="shared" si="769"/>
        <v>65</v>
      </c>
      <c r="K1310" s="28">
        <f t="shared" si="772"/>
        <v>0</v>
      </c>
      <c r="L1310" s="28">
        <v>5.4</v>
      </c>
      <c r="M1310" s="2">
        <f t="shared" si="745"/>
        <v>5.4</v>
      </c>
      <c r="N1310" s="2">
        <f t="shared" si="745"/>
        <v>3.5</v>
      </c>
      <c r="O1310" s="27">
        <f t="shared" si="771"/>
        <v>64.8</v>
      </c>
      <c r="P1310" s="34">
        <v>3.5</v>
      </c>
      <c r="Q1310" s="34">
        <f t="shared" si="763"/>
        <v>0</v>
      </c>
      <c r="R1310" s="67">
        <f t="shared" si="761"/>
        <v>0</v>
      </c>
    </row>
    <row r="1311" spans="1:18" ht="63">
      <c r="A1311" s="30" t="s">
        <v>948</v>
      </c>
      <c r="B1311" s="31">
        <v>911</v>
      </c>
      <c r="C1311" s="32">
        <v>1</v>
      </c>
      <c r="D1311" s="32">
        <v>13</v>
      </c>
      <c r="E1311" s="23" t="s">
        <v>949</v>
      </c>
      <c r="F1311" s="29" t="s">
        <v>94</v>
      </c>
      <c r="G1311" s="24">
        <v>0</v>
      </c>
      <c r="H1311" s="24">
        <v>7714000</v>
      </c>
      <c r="I1311" s="25">
        <v>7714000</v>
      </c>
      <c r="J1311" s="26">
        <f t="shared" si="769"/>
        <v>100</v>
      </c>
      <c r="K1311" s="2">
        <f t="shared" ref="K1311:M1311" si="773">K1312</f>
        <v>0</v>
      </c>
      <c r="L1311" s="2">
        <f t="shared" si="773"/>
        <v>7714</v>
      </c>
      <c r="M1311" s="2">
        <f t="shared" si="773"/>
        <v>7714</v>
      </c>
      <c r="N1311" s="2">
        <f>N1312</f>
        <v>7714</v>
      </c>
      <c r="O1311" s="27">
        <f t="shared" si="771"/>
        <v>100</v>
      </c>
      <c r="P1311" s="34">
        <v>7714</v>
      </c>
      <c r="Q1311" s="34">
        <f t="shared" si="763"/>
        <v>0</v>
      </c>
      <c r="R1311" s="67">
        <f t="shared" si="761"/>
        <v>0</v>
      </c>
    </row>
    <row r="1312" spans="1:18">
      <c r="A1312" s="30" t="s">
        <v>397</v>
      </c>
      <c r="B1312" s="31">
        <v>911</v>
      </c>
      <c r="C1312" s="32">
        <v>1</v>
      </c>
      <c r="D1312" s="32">
        <v>13</v>
      </c>
      <c r="E1312" s="23" t="s">
        <v>949</v>
      </c>
      <c r="F1312" s="29" t="s">
        <v>398</v>
      </c>
      <c r="G1312" s="24">
        <v>0</v>
      </c>
      <c r="H1312" s="24">
        <v>7714000</v>
      </c>
      <c r="I1312" s="25">
        <v>7714000</v>
      </c>
      <c r="J1312" s="26">
        <f t="shared" si="769"/>
        <v>100</v>
      </c>
      <c r="K1312" s="28">
        <f t="shared" si="772"/>
        <v>0</v>
      </c>
      <c r="L1312" s="28">
        <v>7714</v>
      </c>
      <c r="M1312" s="2">
        <f t="shared" si="745"/>
        <v>7714</v>
      </c>
      <c r="N1312" s="2">
        <f t="shared" si="745"/>
        <v>7714</v>
      </c>
      <c r="O1312" s="27">
        <f t="shared" si="771"/>
        <v>100</v>
      </c>
      <c r="P1312" s="34">
        <v>7714</v>
      </c>
      <c r="Q1312" s="34">
        <f t="shared" si="763"/>
        <v>0</v>
      </c>
      <c r="R1312" s="67">
        <f t="shared" si="761"/>
        <v>0</v>
      </c>
    </row>
    <row r="1313" spans="1:18">
      <c r="A1313" s="30" t="s">
        <v>95</v>
      </c>
      <c r="B1313" s="31">
        <v>911</v>
      </c>
      <c r="C1313" s="32">
        <v>7</v>
      </c>
      <c r="D1313" s="32" t="s">
        <v>94</v>
      </c>
      <c r="E1313" s="23" t="s">
        <v>94</v>
      </c>
      <c r="F1313" s="29" t="s">
        <v>94</v>
      </c>
      <c r="G1313" s="24">
        <v>0</v>
      </c>
      <c r="H1313" s="24">
        <v>20000</v>
      </c>
      <c r="I1313" s="25">
        <v>3000</v>
      </c>
      <c r="J1313" s="26">
        <f t="shared" si="769"/>
        <v>15</v>
      </c>
      <c r="K1313" s="2">
        <f t="shared" ref="K1313:M1315" si="774">K1314</f>
        <v>0</v>
      </c>
      <c r="L1313" s="2">
        <f t="shared" si="774"/>
        <v>20</v>
      </c>
      <c r="M1313" s="2">
        <f t="shared" si="774"/>
        <v>20</v>
      </c>
      <c r="N1313" s="2">
        <f>N1314</f>
        <v>3</v>
      </c>
      <c r="O1313" s="27">
        <f t="shared" si="771"/>
        <v>15</v>
      </c>
      <c r="P1313" s="34">
        <v>3</v>
      </c>
      <c r="Q1313" s="34">
        <f t="shared" si="763"/>
        <v>0</v>
      </c>
      <c r="R1313" s="67">
        <f t="shared" si="761"/>
        <v>0</v>
      </c>
    </row>
    <row r="1314" spans="1:18" ht="31.5">
      <c r="A1314" s="30" t="s">
        <v>58</v>
      </c>
      <c r="B1314" s="31">
        <v>911</v>
      </c>
      <c r="C1314" s="32">
        <v>7</v>
      </c>
      <c r="D1314" s="32">
        <v>5</v>
      </c>
      <c r="E1314" s="23" t="s">
        <v>94</v>
      </c>
      <c r="F1314" s="29" t="s">
        <v>94</v>
      </c>
      <c r="G1314" s="24">
        <v>0</v>
      </c>
      <c r="H1314" s="24">
        <v>20000</v>
      </c>
      <c r="I1314" s="25">
        <v>3000</v>
      </c>
      <c r="J1314" s="26">
        <f t="shared" si="769"/>
        <v>15</v>
      </c>
      <c r="K1314" s="2">
        <f t="shared" si="774"/>
        <v>0</v>
      </c>
      <c r="L1314" s="2">
        <f t="shared" si="774"/>
        <v>20</v>
      </c>
      <c r="M1314" s="2">
        <f t="shared" si="774"/>
        <v>20</v>
      </c>
      <c r="N1314" s="2">
        <f>N1315</f>
        <v>3</v>
      </c>
      <c r="O1314" s="27">
        <f t="shared" si="771"/>
        <v>15</v>
      </c>
      <c r="P1314" s="34">
        <v>3</v>
      </c>
      <c r="Q1314" s="34">
        <f t="shared" si="763"/>
        <v>0</v>
      </c>
      <c r="R1314" s="67">
        <f t="shared" si="761"/>
        <v>0</v>
      </c>
    </row>
    <row r="1315" spans="1:18" ht="47.25">
      <c r="A1315" s="30" t="s">
        <v>950</v>
      </c>
      <c r="B1315" s="31">
        <v>911</v>
      </c>
      <c r="C1315" s="32">
        <v>7</v>
      </c>
      <c r="D1315" s="32">
        <v>5</v>
      </c>
      <c r="E1315" s="23" t="s">
        <v>951</v>
      </c>
      <c r="F1315" s="29"/>
      <c r="G1315" s="24">
        <v>0</v>
      </c>
      <c r="H1315" s="24">
        <v>20000</v>
      </c>
      <c r="I1315" s="25">
        <v>3000</v>
      </c>
      <c r="J1315" s="26">
        <f t="shared" si="769"/>
        <v>15</v>
      </c>
      <c r="K1315" s="2">
        <f t="shared" si="774"/>
        <v>0</v>
      </c>
      <c r="L1315" s="2">
        <f t="shared" si="774"/>
        <v>20</v>
      </c>
      <c r="M1315" s="2">
        <f t="shared" si="774"/>
        <v>20</v>
      </c>
      <c r="N1315" s="2">
        <f>N1316</f>
        <v>3</v>
      </c>
      <c r="O1315" s="27">
        <f t="shared" si="771"/>
        <v>15</v>
      </c>
      <c r="P1315" s="34">
        <v>3</v>
      </c>
      <c r="Q1315" s="34">
        <f t="shared" si="763"/>
        <v>0</v>
      </c>
      <c r="R1315" s="67">
        <f t="shared" si="761"/>
        <v>0</v>
      </c>
    </row>
    <row r="1316" spans="1:18" ht="31.5">
      <c r="A1316" s="30" t="s">
        <v>114</v>
      </c>
      <c r="B1316" s="31">
        <v>911</v>
      </c>
      <c r="C1316" s="32">
        <v>7</v>
      </c>
      <c r="D1316" s="32">
        <v>5</v>
      </c>
      <c r="E1316" s="23" t="s">
        <v>951</v>
      </c>
      <c r="F1316" s="29" t="s">
        <v>115</v>
      </c>
      <c r="G1316" s="24">
        <v>0</v>
      </c>
      <c r="H1316" s="24">
        <v>20000</v>
      </c>
      <c r="I1316" s="25">
        <v>3000</v>
      </c>
      <c r="J1316" s="26">
        <f t="shared" si="769"/>
        <v>15</v>
      </c>
      <c r="K1316" s="28">
        <f t="shared" si="772"/>
        <v>0</v>
      </c>
      <c r="L1316" s="28">
        <v>20</v>
      </c>
      <c r="M1316" s="2">
        <f t="shared" si="745"/>
        <v>20</v>
      </c>
      <c r="N1316" s="2">
        <f t="shared" si="745"/>
        <v>3</v>
      </c>
      <c r="O1316" s="27">
        <f t="shared" si="771"/>
        <v>15</v>
      </c>
      <c r="P1316" s="34">
        <v>3</v>
      </c>
      <c r="Q1316" s="34">
        <f t="shared" si="763"/>
        <v>0</v>
      </c>
      <c r="R1316" s="67">
        <f t="shared" si="761"/>
        <v>0</v>
      </c>
    </row>
    <row r="1317" spans="1:18">
      <c r="A1317" s="30" t="s">
        <v>12</v>
      </c>
      <c r="B1317" s="31">
        <v>912</v>
      </c>
      <c r="C1317" s="32" t="s">
        <v>94</v>
      </c>
      <c r="D1317" s="32" t="s">
        <v>94</v>
      </c>
      <c r="E1317" s="23" t="s">
        <v>94</v>
      </c>
      <c r="F1317" s="29" t="s">
        <v>94</v>
      </c>
      <c r="G1317" s="24">
        <v>20889100</v>
      </c>
      <c r="H1317" s="24">
        <v>21289600</v>
      </c>
      <c r="I1317" s="25">
        <v>16799279.140000001</v>
      </c>
      <c r="J1317" s="26">
        <f t="shared" si="769"/>
        <v>78.900000000000006</v>
      </c>
      <c r="K1317" s="2">
        <f t="shared" ref="K1317:M1317" si="775">K1318+K1332+K1336</f>
        <v>20889.099999999999</v>
      </c>
      <c r="L1317" s="2">
        <f t="shared" si="775"/>
        <v>21289.599999999999</v>
      </c>
      <c r="M1317" s="2">
        <f t="shared" si="775"/>
        <v>21289.599999999999</v>
      </c>
      <c r="N1317" s="2">
        <f>N1318+N1332+N1336</f>
        <v>16799.3</v>
      </c>
      <c r="O1317" s="27">
        <f t="shared" si="771"/>
        <v>78.900000000000006</v>
      </c>
      <c r="P1317" s="34">
        <v>16799.3</v>
      </c>
      <c r="Q1317" s="34">
        <f t="shared" si="763"/>
        <v>0</v>
      </c>
      <c r="R1317" s="67">
        <f t="shared" si="761"/>
        <v>0</v>
      </c>
    </row>
    <row r="1318" spans="1:18">
      <c r="A1318" s="30" t="s">
        <v>263</v>
      </c>
      <c r="B1318" s="31">
        <v>912</v>
      </c>
      <c r="C1318" s="32">
        <v>1</v>
      </c>
      <c r="D1318" s="32" t="s">
        <v>94</v>
      </c>
      <c r="E1318" s="23" t="s">
        <v>94</v>
      </c>
      <c r="F1318" s="29" t="s">
        <v>94</v>
      </c>
      <c r="G1318" s="24">
        <v>17645100</v>
      </c>
      <c r="H1318" s="24">
        <v>18145600</v>
      </c>
      <c r="I1318" s="25">
        <v>16737599.140000001</v>
      </c>
      <c r="J1318" s="26">
        <f t="shared" si="769"/>
        <v>92.2</v>
      </c>
      <c r="K1318" s="2">
        <f t="shared" ref="K1318:M1318" si="776">K1319</f>
        <v>17645.099999999999</v>
      </c>
      <c r="L1318" s="2">
        <f t="shared" si="776"/>
        <v>18145.599999999999</v>
      </c>
      <c r="M1318" s="2">
        <f t="shared" si="776"/>
        <v>18145.599999999999</v>
      </c>
      <c r="N1318" s="2">
        <f>N1319</f>
        <v>16737.599999999999</v>
      </c>
      <c r="O1318" s="27">
        <f t="shared" si="771"/>
        <v>92.2</v>
      </c>
      <c r="P1318" s="34">
        <v>16737.599999999999</v>
      </c>
      <c r="Q1318" s="34">
        <f t="shared" si="763"/>
        <v>0</v>
      </c>
      <c r="R1318" s="67">
        <f t="shared" si="761"/>
        <v>0</v>
      </c>
    </row>
    <row r="1319" spans="1:18">
      <c r="A1319" s="30" t="s">
        <v>34</v>
      </c>
      <c r="B1319" s="31">
        <v>912</v>
      </c>
      <c r="C1319" s="32">
        <v>1</v>
      </c>
      <c r="D1319" s="32">
        <v>13</v>
      </c>
      <c r="E1319" s="23" t="s">
        <v>94</v>
      </c>
      <c r="F1319" s="29" t="s">
        <v>94</v>
      </c>
      <c r="G1319" s="24">
        <v>17645100</v>
      </c>
      <c r="H1319" s="24">
        <v>18145600</v>
      </c>
      <c r="I1319" s="25">
        <v>16737599.140000001</v>
      </c>
      <c r="J1319" s="26">
        <f t="shared" si="769"/>
        <v>92.2</v>
      </c>
      <c r="K1319" s="2">
        <f t="shared" ref="K1319:M1319" si="777">K1320+K1328+K1330</f>
        <v>17645.099999999999</v>
      </c>
      <c r="L1319" s="2">
        <f t="shared" si="777"/>
        <v>18145.599999999999</v>
      </c>
      <c r="M1319" s="2">
        <f t="shared" si="777"/>
        <v>18145.599999999999</v>
      </c>
      <c r="N1319" s="2">
        <f>N1320+N1328+N1330</f>
        <v>16737.599999999999</v>
      </c>
      <c r="O1319" s="27">
        <f t="shared" si="771"/>
        <v>92.2</v>
      </c>
      <c r="P1319" s="34">
        <v>16737.599999999999</v>
      </c>
      <c r="Q1319" s="34">
        <f t="shared" si="763"/>
        <v>0</v>
      </c>
      <c r="R1319" s="67">
        <f t="shared" si="761"/>
        <v>0</v>
      </c>
    </row>
    <row r="1320" spans="1:18" ht="63">
      <c r="A1320" s="30" t="s">
        <v>952</v>
      </c>
      <c r="B1320" s="31">
        <v>912</v>
      </c>
      <c r="C1320" s="32">
        <v>1</v>
      </c>
      <c r="D1320" s="32">
        <v>13</v>
      </c>
      <c r="E1320" s="23" t="s">
        <v>953</v>
      </c>
      <c r="F1320" s="29"/>
      <c r="G1320" s="24">
        <f>SUM(G1321:G1327)</f>
        <v>16245100</v>
      </c>
      <c r="H1320" s="24">
        <f t="shared" ref="H1320:I1320" si="778">SUM(H1321:H1327)</f>
        <v>17376210</v>
      </c>
      <c r="I1320" s="24">
        <f t="shared" si="778"/>
        <v>16527209.140000001</v>
      </c>
      <c r="J1320" s="26">
        <f t="shared" si="769"/>
        <v>95.1</v>
      </c>
      <c r="K1320" s="2">
        <f t="shared" ref="K1320:M1320" si="779">SUM(K1321:K1327)</f>
        <v>16245.1</v>
      </c>
      <c r="L1320" s="2">
        <f t="shared" ref="L1320" si="780">SUM(L1321:L1327)</f>
        <v>17376.2</v>
      </c>
      <c r="M1320" s="2">
        <f t="shared" si="779"/>
        <v>17376.2</v>
      </c>
      <c r="N1320" s="2">
        <f>SUM(N1321:N1327)</f>
        <v>16527.2</v>
      </c>
      <c r="O1320" s="27">
        <f t="shared" si="771"/>
        <v>95.1</v>
      </c>
      <c r="P1320" s="34">
        <v>16527.2</v>
      </c>
      <c r="Q1320" s="34">
        <f t="shared" si="763"/>
        <v>0</v>
      </c>
      <c r="R1320" s="67">
        <f t="shared" si="761"/>
        <v>0</v>
      </c>
    </row>
    <row r="1321" spans="1:18" ht="31.5">
      <c r="A1321" s="30" t="s">
        <v>187</v>
      </c>
      <c r="B1321" s="31">
        <v>912</v>
      </c>
      <c r="C1321" s="32">
        <v>1</v>
      </c>
      <c r="D1321" s="32">
        <v>13</v>
      </c>
      <c r="E1321" s="23" t="s">
        <v>953</v>
      </c>
      <c r="F1321" s="29" t="s">
        <v>188</v>
      </c>
      <c r="G1321" s="24">
        <v>13417900</v>
      </c>
      <c r="H1321" s="24">
        <v>14734400</v>
      </c>
      <c r="I1321" s="25">
        <v>14528898.93</v>
      </c>
      <c r="J1321" s="26">
        <f t="shared" si="769"/>
        <v>98.6</v>
      </c>
      <c r="K1321" s="28">
        <f t="shared" si="772"/>
        <v>13417.9</v>
      </c>
      <c r="L1321" s="28">
        <v>14734.4</v>
      </c>
      <c r="M1321" s="2">
        <f t="shared" si="745"/>
        <v>14734.4</v>
      </c>
      <c r="N1321" s="2">
        <f t="shared" si="745"/>
        <v>14528.9</v>
      </c>
      <c r="O1321" s="27">
        <f t="shared" si="771"/>
        <v>98.6</v>
      </c>
      <c r="P1321" s="34">
        <v>14528.9</v>
      </c>
      <c r="Q1321" s="34">
        <f t="shared" si="763"/>
        <v>0</v>
      </c>
      <c r="R1321" s="67">
        <f t="shared" si="761"/>
        <v>0</v>
      </c>
    </row>
    <row r="1322" spans="1:18" ht="31.5">
      <c r="A1322" s="30" t="s">
        <v>189</v>
      </c>
      <c r="B1322" s="31">
        <v>912</v>
      </c>
      <c r="C1322" s="32">
        <v>1</v>
      </c>
      <c r="D1322" s="32">
        <v>13</v>
      </c>
      <c r="E1322" s="23" t="s">
        <v>953</v>
      </c>
      <c r="F1322" s="29" t="s">
        <v>190</v>
      </c>
      <c r="G1322" s="24">
        <v>254400</v>
      </c>
      <c r="H1322" s="24">
        <v>314400</v>
      </c>
      <c r="I1322" s="25">
        <v>157744</v>
      </c>
      <c r="J1322" s="26">
        <f t="shared" si="769"/>
        <v>50.2</v>
      </c>
      <c r="K1322" s="28">
        <f t="shared" si="772"/>
        <v>254.4</v>
      </c>
      <c r="L1322" s="28">
        <v>314.39999999999998</v>
      </c>
      <c r="M1322" s="2">
        <f t="shared" si="745"/>
        <v>314.39999999999998</v>
      </c>
      <c r="N1322" s="2">
        <f t="shared" si="745"/>
        <v>157.69999999999999</v>
      </c>
      <c r="O1322" s="27">
        <f t="shared" si="771"/>
        <v>50.2</v>
      </c>
      <c r="P1322" s="34">
        <v>157.69999999999999</v>
      </c>
      <c r="Q1322" s="34">
        <f t="shared" si="763"/>
        <v>0</v>
      </c>
      <c r="R1322" s="67">
        <f t="shared" si="761"/>
        <v>0</v>
      </c>
    </row>
    <row r="1323" spans="1:18" ht="31.5">
      <c r="A1323" s="30" t="s">
        <v>191</v>
      </c>
      <c r="B1323" s="31">
        <v>912</v>
      </c>
      <c r="C1323" s="32">
        <v>1</v>
      </c>
      <c r="D1323" s="32">
        <v>13</v>
      </c>
      <c r="E1323" s="23" t="s">
        <v>953</v>
      </c>
      <c r="F1323" s="29" t="s">
        <v>192</v>
      </c>
      <c r="G1323" s="24">
        <v>880400</v>
      </c>
      <c r="H1323" s="24">
        <v>770400</v>
      </c>
      <c r="I1323" s="25">
        <v>603932.97</v>
      </c>
      <c r="J1323" s="26">
        <f t="shared" si="769"/>
        <v>78.400000000000006</v>
      </c>
      <c r="K1323" s="28">
        <f t="shared" si="772"/>
        <v>880.4</v>
      </c>
      <c r="L1323" s="28">
        <v>770.4</v>
      </c>
      <c r="M1323" s="2">
        <f t="shared" ref="M1323:N1389" si="781">H1323/1000</f>
        <v>770.4</v>
      </c>
      <c r="N1323" s="2">
        <f t="shared" si="781"/>
        <v>603.9</v>
      </c>
      <c r="O1323" s="27">
        <f t="shared" si="771"/>
        <v>78.400000000000006</v>
      </c>
      <c r="P1323" s="34">
        <v>603.9</v>
      </c>
      <c r="Q1323" s="34">
        <f t="shared" si="763"/>
        <v>0</v>
      </c>
      <c r="R1323" s="67">
        <f t="shared" si="761"/>
        <v>0</v>
      </c>
    </row>
    <row r="1324" spans="1:18" ht="31.5">
      <c r="A1324" s="30" t="s">
        <v>114</v>
      </c>
      <c r="B1324" s="31">
        <v>912</v>
      </c>
      <c r="C1324" s="32">
        <v>1</v>
      </c>
      <c r="D1324" s="32">
        <v>13</v>
      </c>
      <c r="E1324" s="23" t="s">
        <v>953</v>
      </c>
      <c r="F1324" s="29" t="s">
        <v>115</v>
      </c>
      <c r="G1324" s="24">
        <v>1607600</v>
      </c>
      <c r="H1324" s="24">
        <v>1523600</v>
      </c>
      <c r="I1324" s="25">
        <v>1211549.98</v>
      </c>
      <c r="J1324" s="26">
        <f t="shared" si="769"/>
        <v>79.5</v>
      </c>
      <c r="K1324" s="28">
        <f t="shared" si="772"/>
        <v>1607.6</v>
      </c>
      <c r="L1324" s="28">
        <v>1523.6</v>
      </c>
      <c r="M1324" s="2">
        <f t="shared" si="781"/>
        <v>1523.6</v>
      </c>
      <c r="N1324" s="2">
        <f>I1324/1000+0.1</f>
        <v>1211.5999999999999</v>
      </c>
      <c r="O1324" s="27">
        <f t="shared" si="771"/>
        <v>79.5</v>
      </c>
      <c r="P1324" s="34">
        <v>1211.5</v>
      </c>
      <c r="Q1324" s="34">
        <f t="shared" si="763"/>
        <v>0.1</v>
      </c>
      <c r="R1324" s="67">
        <f t="shared" si="761"/>
        <v>0</v>
      </c>
    </row>
    <row r="1325" spans="1:18" ht="31.5">
      <c r="A1325" s="30" t="s">
        <v>98</v>
      </c>
      <c r="B1325" s="31">
        <v>912</v>
      </c>
      <c r="C1325" s="32">
        <v>1</v>
      </c>
      <c r="D1325" s="32">
        <v>13</v>
      </c>
      <c r="E1325" s="23" t="s">
        <v>953</v>
      </c>
      <c r="F1325" s="29" t="s">
        <v>99</v>
      </c>
      <c r="G1325" s="24">
        <v>0</v>
      </c>
      <c r="H1325" s="24">
        <v>10000</v>
      </c>
      <c r="I1325" s="25">
        <v>10000</v>
      </c>
      <c r="J1325" s="26">
        <f t="shared" si="769"/>
        <v>100</v>
      </c>
      <c r="K1325" s="28">
        <f t="shared" si="772"/>
        <v>0</v>
      </c>
      <c r="L1325" s="28">
        <v>10</v>
      </c>
      <c r="M1325" s="2">
        <f t="shared" si="781"/>
        <v>10</v>
      </c>
      <c r="N1325" s="2">
        <f t="shared" si="781"/>
        <v>10</v>
      </c>
      <c r="O1325" s="27">
        <f t="shared" si="771"/>
        <v>100</v>
      </c>
      <c r="P1325" s="34">
        <v>10</v>
      </c>
      <c r="Q1325" s="34">
        <f t="shared" si="763"/>
        <v>0</v>
      </c>
      <c r="R1325" s="67">
        <f t="shared" si="761"/>
        <v>0</v>
      </c>
    </row>
    <row r="1326" spans="1:18">
      <c r="A1326" s="30" t="s">
        <v>195</v>
      </c>
      <c r="B1326" s="31">
        <v>912</v>
      </c>
      <c r="C1326" s="32">
        <v>1</v>
      </c>
      <c r="D1326" s="32">
        <v>13</v>
      </c>
      <c r="E1326" s="23" t="s">
        <v>953</v>
      </c>
      <c r="F1326" s="29" t="s">
        <v>196</v>
      </c>
      <c r="G1326" s="24">
        <v>42600</v>
      </c>
      <c r="H1326" s="24">
        <v>16600</v>
      </c>
      <c r="I1326" s="25">
        <v>9453</v>
      </c>
      <c r="J1326" s="26">
        <f t="shared" si="769"/>
        <v>56.9</v>
      </c>
      <c r="K1326" s="28">
        <f t="shared" si="772"/>
        <v>42.6</v>
      </c>
      <c r="L1326" s="28">
        <v>16.600000000000001</v>
      </c>
      <c r="M1326" s="2">
        <f t="shared" si="781"/>
        <v>16.600000000000001</v>
      </c>
      <c r="N1326" s="2">
        <f t="shared" si="781"/>
        <v>9.5</v>
      </c>
      <c r="O1326" s="27">
        <f t="shared" si="771"/>
        <v>57.2</v>
      </c>
      <c r="P1326" s="34">
        <v>9.5</v>
      </c>
      <c r="Q1326" s="34">
        <f t="shared" si="763"/>
        <v>0</v>
      </c>
      <c r="R1326" s="67">
        <f t="shared" si="761"/>
        <v>0</v>
      </c>
    </row>
    <row r="1327" spans="1:18">
      <c r="A1327" s="30" t="s">
        <v>197</v>
      </c>
      <c r="B1327" s="31">
        <v>912</v>
      </c>
      <c r="C1327" s="32">
        <v>1</v>
      </c>
      <c r="D1327" s="32">
        <v>13</v>
      </c>
      <c r="E1327" s="23" t="s">
        <v>953</v>
      </c>
      <c r="F1327" s="29" t="s">
        <v>198</v>
      </c>
      <c r="G1327" s="24">
        <v>42200</v>
      </c>
      <c r="H1327" s="24">
        <v>6810</v>
      </c>
      <c r="I1327" s="25">
        <v>5630.26</v>
      </c>
      <c r="J1327" s="26">
        <f t="shared" si="769"/>
        <v>82.7</v>
      </c>
      <c r="K1327" s="28">
        <f t="shared" si="772"/>
        <v>42.2</v>
      </c>
      <c r="L1327" s="28">
        <v>6.8</v>
      </c>
      <c r="M1327" s="2">
        <f t="shared" si="781"/>
        <v>6.8</v>
      </c>
      <c r="N1327" s="2">
        <f t="shared" si="781"/>
        <v>5.6</v>
      </c>
      <c r="O1327" s="27">
        <f t="shared" si="771"/>
        <v>82.4</v>
      </c>
      <c r="P1327" s="34">
        <v>5.6</v>
      </c>
      <c r="Q1327" s="34">
        <f t="shared" si="763"/>
        <v>0</v>
      </c>
      <c r="R1327" s="67">
        <f t="shared" si="761"/>
        <v>0</v>
      </c>
    </row>
    <row r="1328" spans="1:18" ht="94.5">
      <c r="A1328" s="30" t="s">
        <v>954</v>
      </c>
      <c r="B1328" s="31">
        <v>912</v>
      </c>
      <c r="C1328" s="32">
        <v>1</v>
      </c>
      <c r="D1328" s="32">
        <v>13</v>
      </c>
      <c r="E1328" s="23" t="s">
        <v>955</v>
      </c>
      <c r="F1328" s="29" t="s">
        <v>94</v>
      </c>
      <c r="G1328" s="24">
        <v>1400000</v>
      </c>
      <c r="H1328" s="24">
        <v>708000</v>
      </c>
      <c r="I1328" s="25">
        <v>149000</v>
      </c>
      <c r="J1328" s="26">
        <f t="shared" si="769"/>
        <v>21</v>
      </c>
      <c r="K1328" s="2">
        <f t="shared" ref="K1328:M1328" si="782">K1329</f>
        <v>1400</v>
      </c>
      <c r="L1328" s="2">
        <f t="shared" si="782"/>
        <v>708</v>
      </c>
      <c r="M1328" s="2">
        <f t="shared" si="782"/>
        <v>708</v>
      </c>
      <c r="N1328" s="2">
        <f>N1329</f>
        <v>149</v>
      </c>
      <c r="O1328" s="27">
        <f t="shared" si="771"/>
        <v>21</v>
      </c>
      <c r="P1328" s="34">
        <v>149</v>
      </c>
      <c r="Q1328" s="34">
        <f t="shared" si="763"/>
        <v>0</v>
      </c>
      <c r="R1328" s="67">
        <f t="shared" si="761"/>
        <v>0</v>
      </c>
    </row>
    <row r="1329" spans="1:18" ht="31.5">
      <c r="A1329" s="30" t="s">
        <v>114</v>
      </c>
      <c r="B1329" s="31">
        <v>912</v>
      </c>
      <c r="C1329" s="32">
        <v>1</v>
      </c>
      <c r="D1329" s="32">
        <v>13</v>
      </c>
      <c r="E1329" s="23" t="s">
        <v>955</v>
      </c>
      <c r="F1329" s="29" t="s">
        <v>115</v>
      </c>
      <c r="G1329" s="24">
        <v>1400000</v>
      </c>
      <c r="H1329" s="24">
        <v>708000</v>
      </c>
      <c r="I1329" s="25">
        <v>149000</v>
      </c>
      <c r="J1329" s="26">
        <f t="shared" si="769"/>
        <v>21</v>
      </c>
      <c r="K1329" s="28">
        <f t="shared" si="772"/>
        <v>1400</v>
      </c>
      <c r="L1329" s="28">
        <v>708</v>
      </c>
      <c r="M1329" s="2">
        <f t="shared" si="781"/>
        <v>708</v>
      </c>
      <c r="N1329" s="2">
        <f t="shared" si="781"/>
        <v>149</v>
      </c>
      <c r="O1329" s="27">
        <f t="shared" si="771"/>
        <v>21</v>
      </c>
      <c r="P1329" s="34">
        <v>149</v>
      </c>
      <c r="Q1329" s="34">
        <f t="shared" si="763"/>
        <v>0</v>
      </c>
      <c r="R1329" s="67">
        <f t="shared" si="761"/>
        <v>0</v>
      </c>
    </row>
    <row r="1330" spans="1:18" ht="31.5">
      <c r="A1330" s="30" t="s">
        <v>259</v>
      </c>
      <c r="B1330" s="31">
        <v>912</v>
      </c>
      <c r="C1330" s="32">
        <v>1</v>
      </c>
      <c r="D1330" s="32">
        <v>13</v>
      </c>
      <c r="E1330" s="23" t="s">
        <v>260</v>
      </c>
      <c r="F1330" s="29" t="s">
        <v>94</v>
      </c>
      <c r="G1330" s="24">
        <v>0</v>
      </c>
      <c r="H1330" s="24">
        <v>61390</v>
      </c>
      <c r="I1330" s="25">
        <v>61390</v>
      </c>
      <c r="J1330" s="26">
        <f t="shared" si="769"/>
        <v>100</v>
      </c>
      <c r="K1330" s="2">
        <f t="shared" ref="K1330:M1330" si="783">K1331</f>
        <v>0</v>
      </c>
      <c r="L1330" s="2">
        <f t="shared" si="783"/>
        <v>61.4</v>
      </c>
      <c r="M1330" s="2">
        <f t="shared" si="783"/>
        <v>61.4</v>
      </c>
      <c r="N1330" s="2">
        <f>N1331</f>
        <v>61.4</v>
      </c>
      <c r="O1330" s="27">
        <f t="shared" si="771"/>
        <v>100</v>
      </c>
      <c r="P1330" s="34">
        <v>61.4</v>
      </c>
      <c r="Q1330" s="34">
        <f t="shared" si="763"/>
        <v>0</v>
      </c>
      <c r="R1330" s="67">
        <f t="shared" si="761"/>
        <v>0</v>
      </c>
    </row>
    <row r="1331" spans="1:18" ht="94.5">
      <c r="A1331" s="30" t="s">
        <v>245</v>
      </c>
      <c r="B1331" s="31">
        <v>912</v>
      </c>
      <c r="C1331" s="32">
        <v>1</v>
      </c>
      <c r="D1331" s="32">
        <v>13</v>
      </c>
      <c r="E1331" s="23" t="s">
        <v>260</v>
      </c>
      <c r="F1331" s="29" t="s">
        <v>246</v>
      </c>
      <c r="G1331" s="24">
        <v>0</v>
      </c>
      <c r="H1331" s="24">
        <v>61390</v>
      </c>
      <c r="I1331" s="25">
        <v>61390</v>
      </c>
      <c r="J1331" s="26">
        <f t="shared" si="769"/>
        <v>100</v>
      </c>
      <c r="K1331" s="28">
        <f t="shared" si="772"/>
        <v>0</v>
      </c>
      <c r="L1331" s="28">
        <v>61.4</v>
      </c>
      <c r="M1331" s="2">
        <f t="shared" si="781"/>
        <v>61.4</v>
      </c>
      <c r="N1331" s="2">
        <f t="shared" si="781"/>
        <v>61.4</v>
      </c>
      <c r="O1331" s="27">
        <f t="shared" si="771"/>
        <v>100</v>
      </c>
      <c r="P1331" s="34">
        <v>61.4</v>
      </c>
      <c r="Q1331" s="34">
        <f t="shared" si="763"/>
        <v>0</v>
      </c>
      <c r="R1331" s="67">
        <f t="shared" si="761"/>
        <v>0</v>
      </c>
    </row>
    <row r="1332" spans="1:18">
      <c r="A1332" s="30" t="s">
        <v>472</v>
      </c>
      <c r="B1332" s="31">
        <v>912</v>
      </c>
      <c r="C1332" s="32">
        <v>4</v>
      </c>
      <c r="D1332" s="32" t="s">
        <v>94</v>
      </c>
      <c r="E1332" s="23" t="s">
        <v>94</v>
      </c>
      <c r="F1332" s="29" t="s">
        <v>94</v>
      </c>
      <c r="G1332" s="24">
        <v>3000000</v>
      </c>
      <c r="H1332" s="24">
        <v>3000000</v>
      </c>
      <c r="I1332" s="25">
        <v>0</v>
      </c>
      <c r="J1332" s="26">
        <f t="shared" si="769"/>
        <v>0</v>
      </c>
      <c r="K1332" s="2">
        <f t="shared" ref="K1332:M1334" si="784">K1333</f>
        <v>3000</v>
      </c>
      <c r="L1332" s="2">
        <f t="shared" si="784"/>
        <v>3000</v>
      </c>
      <c r="M1332" s="2">
        <f t="shared" si="784"/>
        <v>3000</v>
      </c>
      <c r="N1332" s="2">
        <f>N1333</f>
        <v>0</v>
      </c>
      <c r="O1332" s="27">
        <f t="shared" si="771"/>
        <v>0</v>
      </c>
      <c r="P1332" s="34">
        <v>0</v>
      </c>
      <c r="Q1332" s="34">
        <f t="shared" si="763"/>
        <v>0</v>
      </c>
      <c r="R1332" s="67">
        <f t="shared" si="761"/>
        <v>0</v>
      </c>
    </row>
    <row r="1333" spans="1:18">
      <c r="A1333" s="30" t="s">
        <v>47</v>
      </c>
      <c r="B1333" s="31">
        <v>912</v>
      </c>
      <c r="C1333" s="32">
        <v>4</v>
      </c>
      <c r="D1333" s="32">
        <v>12</v>
      </c>
      <c r="E1333" s="23" t="s">
        <v>94</v>
      </c>
      <c r="F1333" s="29" t="s">
        <v>94</v>
      </c>
      <c r="G1333" s="24">
        <v>3000000</v>
      </c>
      <c r="H1333" s="24">
        <v>3000000</v>
      </c>
      <c r="I1333" s="25">
        <v>0</v>
      </c>
      <c r="J1333" s="26">
        <f t="shared" si="769"/>
        <v>0</v>
      </c>
      <c r="K1333" s="2">
        <f t="shared" si="784"/>
        <v>3000</v>
      </c>
      <c r="L1333" s="2">
        <f t="shared" si="784"/>
        <v>3000</v>
      </c>
      <c r="M1333" s="2">
        <f t="shared" si="784"/>
        <v>3000</v>
      </c>
      <c r="N1333" s="2">
        <f>N1334</f>
        <v>0</v>
      </c>
      <c r="O1333" s="27">
        <f t="shared" si="771"/>
        <v>0</v>
      </c>
      <c r="P1333" s="34">
        <v>0</v>
      </c>
      <c r="Q1333" s="34">
        <f t="shared" si="763"/>
        <v>0</v>
      </c>
      <c r="R1333" s="67">
        <f t="shared" si="761"/>
        <v>0</v>
      </c>
    </row>
    <row r="1334" spans="1:18" ht="94.5">
      <c r="A1334" s="30" t="s">
        <v>956</v>
      </c>
      <c r="B1334" s="31">
        <v>912</v>
      </c>
      <c r="C1334" s="32">
        <v>4</v>
      </c>
      <c r="D1334" s="32">
        <v>12</v>
      </c>
      <c r="E1334" s="23" t="s">
        <v>957</v>
      </c>
      <c r="F1334" s="29" t="s">
        <v>94</v>
      </c>
      <c r="G1334" s="24">
        <v>3000000</v>
      </c>
      <c r="H1334" s="24">
        <v>3000000</v>
      </c>
      <c r="I1334" s="25">
        <v>0</v>
      </c>
      <c r="J1334" s="26">
        <f t="shared" si="769"/>
        <v>0</v>
      </c>
      <c r="K1334" s="2">
        <f t="shared" si="784"/>
        <v>3000</v>
      </c>
      <c r="L1334" s="2">
        <f t="shared" si="784"/>
        <v>3000</v>
      </c>
      <c r="M1334" s="2">
        <f t="shared" si="784"/>
        <v>3000</v>
      </c>
      <c r="N1334" s="2">
        <f>N1335</f>
        <v>0</v>
      </c>
      <c r="O1334" s="27">
        <f t="shared" si="771"/>
        <v>0</v>
      </c>
      <c r="P1334" s="34">
        <v>0</v>
      </c>
      <c r="Q1334" s="34">
        <f t="shared" si="763"/>
        <v>0</v>
      </c>
      <c r="R1334" s="67">
        <f t="shared" si="761"/>
        <v>0</v>
      </c>
    </row>
    <row r="1335" spans="1:18" ht="31.5">
      <c r="A1335" s="30" t="s">
        <v>114</v>
      </c>
      <c r="B1335" s="31">
        <v>912</v>
      </c>
      <c r="C1335" s="32">
        <v>4</v>
      </c>
      <c r="D1335" s="32">
        <v>12</v>
      </c>
      <c r="E1335" s="23" t="s">
        <v>957</v>
      </c>
      <c r="F1335" s="29" t="s">
        <v>115</v>
      </c>
      <c r="G1335" s="24">
        <v>3000000</v>
      </c>
      <c r="H1335" s="24">
        <v>3000000</v>
      </c>
      <c r="I1335" s="25">
        <v>0</v>
      </c>
      <c r="J1335" s="26">
        <f t="shared" si="769"/>
        <v>0</v>
      </c>
      <c r="K1335" s="28">
        <f t="shared" si="772"/>
        <v>3000</v>
      </c>
      <c r="L1335" s="28">
        <v>3000</v>
      </c>
      <c r="M1335" s="2">
        <f t="shared" si="781"/>
        <v>3000</v>
      </c>
      <c r="N1335" s="2">
        <f t="shared" si="781"/>
        <v>0</v>
      </c>
      <c r="O1335" s="27">
        <f t="shared" si="771"/>
        <v>0</v>
      </c>
      <c r="P1335" s="34">
        <v>0</v>
      </c>
      <c r="Q1335" s="34">
        <f t="shared" si="763"/>
        <v>0</v>
      </c>
      <c r="R1335" s="67">
        <f t="shared" si="761"/>
        <v>0</v>
      </c>
    </row>
    <row r="1336" spans="1:18">
      <c r="A1336" s="30" t="s">
        <v>95</v>
      </c>
      <c r="B1336" s="31">
        <v>912</v>
      </c>
      <c r="C1336" s="32">
        <v>7</v>
      </c>
      <c r="D1336" s="32" t="s">
        <v>94</v>
      </c>
      <c r="E1336" s="23" t="s">
        <v>94</v>
      </c>
      <c r="F1336" s="29" t="s">
        <v>94</v>
      </c>
      <c r="G1336" s="24">
        <v>244000</v>
      </c>
      <c r="H1336" s="24">
        <v>144000</v>
      </c>
      <c r="I1336" s="25">
        <v>61680</v>
      </c>
      <c r="J1336" s="26">
        <f t="shared" si="769"/>
        <v>42.8</v>
      </c>
      <c r="K1336" s="2">
        <f t="shared" ref="K1336:M1337" si="785">K1337</f>
        <v>244</v>
      </c>
      <c r="L1336" s="2">
        <f t="shared" si="785"/>
        <v>144</v>
      </c>
      <c r="M1336" s="2">
        <f t="shared" si="785"/>
        <v>144</v>
      </c>
      <c r="N1336" s="2">
        <f>N1337</f>
        <v>61.7</v>
      </c>
      <c r="O1336" s="27">
        <f t="shared" si="771"/>
        <v>42.8</v>
      </c>
      <c r="P1336" s="34">
        <v>61.7</v>
      </c>
      <c r="Q1336" s="34">
        <f t="shared" si="763"/>
        <v>0</v>
      </c>
      <c r="R1336" s="67">
        <f t="shared" si="761"/>
        <v>0</v>
      </c>
    </row>
    <row r="1337" spans="1:18" ht="31.5">
      <c r="A1337" s="30" t="s">
        <v>58</v>
      </c>
      <c r="B1337" s="31">
        <v>912</v>
      </c>
      <c r="C1337" s="32">
        <v>7</v>
      </c>
      <c r="D1337" s="32">
        <v>5</v>
      </c>
      <c r="E1337" s="23" t="s">
        <v>94</v>
      </c>
      <c r="F1337" s="29" t="s">
        <v>94</v>
      </c>
      <c r="G1337" s="24">
        <v>244000</v>
      </c>
      <c r="H1337" s="24">
        <v>144000</v>
      </c>
      <c r="I1337" s="25">
        <v>61680</v>
      </c>
      <c r="J1337" s="26">
        <f t="shared" si="769"/>
        <v>42.8</v>
      </c>
      <c r="K1337" s="2">
        <f t="shared" si="785"/>
        <v>244</v>
      </c>
      <c r="L1337" s="2">
        <f t="shared" si="785"/>
        <v>144</v>
      </c>
      <c r="M1337" s="2">
        <f t="shared" si="785"/>
        <v>144</v>
      </c>
      <c r="N1337" s="2">
        <f>N1338</f>
        <v>61.7</v>
      </c>
      <c r="O1337" s="27">
        <f t="shared" si="771"/>
        <v>42.8</v>
      </c>
      <c r="P1337" s="34">
        <v>61.7</v>
      </c>
      <c r="Q1337" s="34">
        <f t="shared" si="763"/>
        <v>0</v>
      </c>
      <c r="R1337" s="67">
        <f t="shared" si="761"/>
        <v>0</v>
      </c>
    </row>
    <row r="1338" spans="1:18" ht="63">
      <c r="A1338" s="30" t="s">
        <v>958</v>
      </c>
      <c r="B1338" s="31">
        <v>912</v>
      </c>
      <c r="C1338" s="32">
        <v>7</v>
      </c>
      <c r="D1338" s="32">
        <v>5</v>
      </c>
      <c r="E1338" s="23" t="s">
        <v>959</v>
      </c>
      <c r="F1338" s="29"/>
      <c r="G1338" s="24">
        <f>SUM(G1339:G1340)</f>
        <v>244000</v>
      </c>
      <c r="H1338" s="24">
        <f t="shared" ref="H1338:I1338" si="786">SUM(H1339:H1340)</f>
        <v>144000</v>
      </c>
      <c r="I1338" s="24">
        <f t="shared" si="786"/>
        <v>61680</v>
      </c>
      <c r="J1338" s="26">
        <f t="shared" si="769"/>
        <v>42.8</v>
      </c>
      <c r="K1338" s="2">
        <f t="shared" ref="K1338:M1338" si="787">SUM(K1339:K1340)</f>
        <v>244</v>
      </c>
      <c r="L1338" s="2">
        <f t="shared" ref="L1338" si="788">SUM(L1339:L1340)</f>
        <v>144</v>
      </c>
      <c r="M1338" s="2">
        <f t="shared" si="787"/>
        <v>144</v>
      </c>
      <c r="N1338" s="2">
        <f>SUM(N1339:N1340)</f>
        <v>61.7</v>
      </c>
      <c r="O1338" s="27">
        <f t="shared" si="771"/>
        <v>42.8</v>
      </c>
      <c r="P1338" s="34">
        <v>61.7</v>
      </c>
      <c r="Q1338" s="34">
        <f t="shared" si="763"/>
        <v>0</v>
      </c>
      <c r="R1338" s="67">
        <f t="shared" si="761"/>
        <v>0</v>
      </c>
    </row>
    <row r="1339" spans="1:18" ht="31.5">
      <c r="A1339" s="30" t="s">
        <v>189</v>
      </c>
      <c r="B1339" s="31">
        <v>912</v>
      </c>
      <c r="C1339" s="32">
        <v>7</v>
      </c>
      <c r="D1339" s="32">
        <v>5</v>
      </c>
      <c r="E1339" s="23" t="s">
        <v>959</v>
      </c>
      <c r="F1339" s="29" t="s">
        <v>190</v>
      </c>
      <c r="G1339" s="24">
        <v>170950</v>
      </c>
      <c r="H1339" s="24">
        <v>70950</v>
      </c>
      <c r="I1339" s="25">
        <v>29580</v>
      </c>
      <c r="J1339" s="26">
        <f t="shared" si="769"/>
        <v>41.7</v>
      </c>
      <c r="K1339" s="28">
        <f t="shared" si="772"/>
        <v>171</v>
      </c>
      <c r="L1339" s="28">
        <v>70.900000000000006</v>
      </c>
      <c r="M1339" s="2">
        <f>H1339/1000-0.1</f>
        <v>70.900000000000006</v>
      </c>
      <c r="N1339" s="2">
        <f t="shared" si="781"/>
        <v>29.6</v>
      </c>
      <c r="O1339" s="27">
        <f t="shared" si="771"/>
        <v>41.7</v>
      </c>
      <c r="P1339" s="34">
        <v>29.6</v>
      </c>
      <c r="Q1339" s="34">
        <f t="shared" si="763"/>
        <v>0</v>
      </c>
      <c r="R1339" s="67">
        <f t="shared" si="761"/>
        <v>-0.05</v>
      </c>
    </row>
    <row r="1340" spans="1:18" ht="31.5">
      <c r="A1340" s="30" t="s">
        <v>114</v>
      </c>
      <c r="B1340" s="31">
        <v>912</v>
      </c>
      <c r="C1340" s="32">
        <v>7</v>
      </c>
      <c r="D1340" s="32">
        <v>5</v>
      </c>
      <c r="E1340" s="23" t="s">
        <v>959</v>
      </c>
      <c r="F1340" s="29" t="s">
        <v>115</v>
      </c>
      <c r="G1340" s="24">
        <v>73050</v>
      </c>
      <c r="H1340" s="24">
        <v>73050</v>
      </c>
      <c r="I1340" s="25">
        <v>32100</v>
      </c>
      <c r="J1340" s="26">
        <f t="shared" si="769"/>
        <v>43.9</v>
      </c>
      <c r="K1340" s="28">
        <f>G1340/1000-0.1</f>
        <v>73</v>
      </c>
      <c r="L1340" s="28">
        <v>73.099999999999994</v>
      </c>
      <c r="M1340" s="2">
        <f t="shared" si="781"/>
        <v>73.099999999999994</v>
      </c>
      <c r="N1340" s="2">
        <f t="shared" si="781"/>
        <v>32.1</v>
      </c>
      <c r="O1340" s="27">
        <f t="shared" si="771"/>
        <v>43.9</v>
      </c>
      <c r="P1340" s="34">
        <v>32.1</v>
      </c>
      <c r="Q1340" s="34">
        <f t="shared" si="763"/>
        <v>0</v>
      </c>
      <c r="R1340" s="67">
        <f t="shared" si="761"/>
        <v>0.05</v>
      </c>
    </row>
    <row r="1341" spans="1:18">
      <c r="A1341" s="30" t="s">
        <v>960</v>
      </c>
      <c r="B1341" s="31">
        <v>913</v>
      </c>
      <c r="C1341" s="32" t="s">
        <v>94</v>
      </c>
      <c r="D1341" s="32" t="s">
        <v>94</v>
      </c>
      <c r="E1341" s="23" t="s">
        <v>94</v>
      </c>
      <c r="F1341" s="29" t="s">
        <v>94</v>
      </c>
      <c r="G1341" s="24">
        <v>54588100</v>
      </c>
      <c r="H1341" s="24">
        <v>111316781</v>
      </c>
      <c r="I1341" s="25">
        <v>111193259.92</v>
      </c>
      <c r="J1341" s="26">
        <f t="shared" si="769"/>
        <v>99.9</v>
      </c>
      <c r="K1341" s="2">
        <f t="shared" ref="K1341:M1341" si="789">K1342+K1366</f>
        <v>54588.1</v>
      </c>
      <c r="L1341" s="2">
        <f t="shared" si="789"/>
        <v>111191.7</v>
      </c>
      <c r="M1341" s="2">
        <f t="shared" si="789"/>
        <v>111316.8</v>
      </c>
      <c r="N1341" s="2">
        <f>N1342+N1366</f>
        <v>111193.3</v>
      </c>
      <c r="O1341" s="27">
        <f t="shared" si="771"/>
        <v>99.9</v>
      </c>
      <c r="P1341" s="34">
        <v>111193.3</v>
      </c>
      <c r="Q1341" s="34">
        <f t="shared" si="763"/>
        <v>0</v>
      </c>
      <c r="R1341" s="67">
        <f t="shared" si="761"/>
        <v>0</v>
      </c>
    </row>
    <row r="1342" spans="1:18">
      <c r="A1342" s="30" t="s">
        <v>95</v>
      </c>
      <c r="B1342" s="31">
        <v>913</v>
      </c>
      <c r="C1342" s="32">
        <v>7</v>
      </c>
      <c r="D1342" s="32" t="s">
        <v>94</v>
      </c>
      <c r="E1342" s="23" t="s">
        <v>94</v>
      </c>
      <c r="F1342" s="29" t="s">
        <v>94</v>
      </c>
      <c r="G1342" s="24">
        <v>15911500</v>
      </c>
      <c r="H1342" s="24">
        <v>22159271</v>
      </c>
      <c r="I1342" s="25">
        <v>22159271</v>
      </c>
      <c r="J1342" s="26">
        <f t="shared" si="769"/>
        <v>100</v>
      </c>
      <c r="K1342" s="2">
        <f t="shared" ref="K1342:M1342" si="790">K1343</f>
        <v>15911.5</v>
      </c>
      <c r="L1342" s="2">
        <f t="shared" si="790"/>
        <v>22034.2</v>
      </c>
      <c r="M1342" s="2">
        <f t="shared" si="790"/>
        <v>22159.3</v>
      </c>
      <c r="N1342" s="2">
        <f>N1343</f>
        <v>22159.3</v>
      </c>
      <c r="O1342" s="27">
        <f t="shared" si="771"/>
        <v>100</v>
      </c>
      <c r="P1342" s="34">
        <v>22159.3</v>
      </c>
      <c r="Q1342" s="34">
        <f t="shared" si="763"/>
        <v>0</v>
      </c>
      <c r="R1342" s="67">
        <f t="shared" si="761"/>
        <v>0</v>
      </c>
    </row>
    <row r="1343" spans="1:18">
      <c r="A1343" s="30" t="s">
        <v>56</v>
      </c>
      <c r="B1343" s="31">
        <v>913</v>
      </c>
      <c r="C1343" s="32">
        <v>7</v>
      </c>
      <c r="D1343" s="32">
        <v>2</v>
      </c>
      <c r="E1343" s="23" t="s">
        <v>94</v>
      </c>
      <c r="F1343" s="29" t="s">
        <v>94</v>
      </c>
      <c r="G1343" s="24">
        <v>15911500</v>
      </c>
      <c r="H1343" s="24">
        <v>22159271</v>
      </c>
      <c r="I1343" s="25">
        <v>22159271</v>
      </c>
      <c r="J1343" s="26">
        <f t="shared" si="769"/>
        <v>100</v>
      </c>
      <c r="K1343" s="2">
        <f t="shared" ref="K1343:M1343" si="791">K1344+K1346+K1348+K1351+K1354+K1356+K1358+K1360+K1362+K1364</f>
        <v>15911.5</v>
      </c>
      <c r="L1343" s="2">
        <f t="shared" si="791"/>
        <v>22034.2</v>
      </c>
      <c r="M1343" s="2">
        <f t="shared" si="791"/>
        <v>22159.3</v>
      </c>
      <c r="N1343" s="2">
        <f>N1344+N1346+N1348+N1351+N1354+N1356+N1358+N1360+N1362+N1364</f>
        <v>22159.3</v>
      </c>
      <c r="O1343" s="27">
        <f t="shared" si="771"/>
        <v>100</v>
      </c>
      <c r="P1343" s="34">
        <v>22159.3</v>
      </c>
      <c r="Q1343" s="34">
        <f t="shared" si="763"/>
        <v>0</v>
      </c>
      <c r="R1343" s="67">
        <f t="shared" si="761"/>
        <v>0</v>
      </c>
    </row>
    <row r="1344" spans="1:18" ht="78.75">
      <c r="A1344" s="30" t="s">
        <v>119</v>
      </c>
      <c r="B1344" s="31">
        <v>913</v>
      </c>
      <c r="C1344" s="32">
        <v>7</v>
      </c>
      <c r="D1344" s="32">
        <v>2</v>
      </c>
      <c r="E1344" s="23" t="s">
        <v>120</v>
      </c>
      <c r="F1344" s="29" t="s">
        <v>94</v>
      </c>
      <c r="G1344" s="24">
        <v>0</v>
      </c>
      <c r="H1344" s="24">
        <v>333000</v>
      </c>
      <c r="I1344" s="25">
        <v>333000</v>
      </c>
      <c r="J1344" s="26">
        <f t="shared" si="769"/>
        <v>100</v>
      </c>
      <c r="K1344" s="2">
        <f t="shared" ref="K1344:M1344" si="792">K1345</f>
        <v>0</v>
      </c>
      <c r="L1344" s="2">
        <f t="shared" si="792"/>
        <v>333</v>
      </c>
      <c r="M1344" s="2">
        <f t="shared" si="792"/>
        <v>333</v>
      </c>
      <c r="N1344" s="2">
        <f>N1345</f>
        <v>333</v>
      </c>
      <c r="O1344" s="27">
        <f t="shared" si="771"/>
        <v>100</v>
      </c>
      <c r="P1344" s="34">
        <v>333</v>
      </c>
      <c r="Q1344" s="34">
        <f t="shared" si="763"/>
        <v>0</v>
      </c>
      <c r="R1344" s="67">
        <f t="shared" si="761"/>
        <v>0</v>
      </c>
    </row>
    <row r="1345" spans="1:18">
      <c r="A1345" s="30" t="s">
        <v>106</v>
      </c>
      <c r="B1345" s="31">
        <v>913</v>
      </c>
      <c r="C1345" s="32">
        <v>7</v>
      </c>
      <c r="D1345" s="32">
        <v>2</v>
      </c>
      <c r="E1345" s="23" t="s">
        <v>120</v>
      </c>
      <c r="F1345" s="29" t="s">
        <v>107</v>
      </c>
      <c r="G1345" s="24">
        <v>0</v>
      </c>
      <c r="H1345" s="24">
        <v>333000</v>
      </c>
      <c r="I1345" s="25">
        <v>333000</v>
      </c>
      <c r="J1345" s="26">
        <f t="shared" si="769"/>
        <v>100</v>
      </c>
      <c r="K1345" s="28">
        <f t="shared" si="772"/>
        <v>0</v>
      </c>
      <c r="L1345" s="28">
        <v>333</v>
      </c>
      <c r="M1345" s="2">
        <f t="shared" si="781"/>
        <v>333</v>
      </c>
      <c r="N1345" s="2">
        <f t="shared" si="781"/>
        <v>333</v>
      </c>
      <c r="O1345" s="27">
        <f t="shared" si="771"/>
        <v>100</v>
      </c>
      <c r="P1345" s="34">
        <v>333</v>
      </c>
      <c r="Q1345" s="34">
        <f t="shared" si="763"/>
        <v>0</v>
      </c>
      <c r="R1345" s="67">
        <f t="shared" si="761"/>
        <v>0</v>
      </c>
    </row>
    <row r="1346" spans="1:18" ht="94.5">
      <c r="A1346" s="30" t="s">
        <v>961</v>
      </c>
      <c r="B1346" s="31">
        <v>913</v>
      </c>
      <c r="C1346" s="32">
        <v>7</v>
      </c>
      <c r="D1346" s="32">
        <v>2</v>
      </c>
      <c r="E1346" s="23" t="s">
        <v>962</v>
      </c>
      <c r="F1346" s="29" t="s">
        <v>94</v>
      </c>
      <c r="G1346" s="24">
        <v>0</v>
      </c>
      <c r="H1346" s="24">
        <v>333000</v>
      </c>
      <c r="I1346" s="25">
        <v>333000</v>
      </c>
      <c r="J1346" s="26">
        <f t="shared" si="769"/>
        <v>100</v>
      </c>
      <c r="K1346" s="2">
        <f t="shared" ref="K1346:M1346" si="793">K1347</f>
        <v>0</v>
      </c>
      <c r="L1346" s="2">
        <f t="shared" si="793"/>
        <v>333</v>
      </c>
      <c r="M1346" s="2">
        <f t="shared" si="793"/>
        <v>333</v>
      </c>
      <c r="N1346" s="2">
        <f>N1347</f>
        <v>333</v>
      </c>
      <c r="O1346" s="27">
        <f t="shared" si="771"/>
        <v>100</v>
      </c>
      <c r="P1346" s="34">
        <v>333</v>
      </c>
      <c r="Q1346" s="34">
        <f t="shared" si="763"/>
        <v>0</v>
      </c>
      <c r="R1346" s="67">
        <f t="shared" si="761"/>
        <v>0</v>
      </c>
    </row>
    <row r="1347" spans="1:18">
      <c r="A1347" s="30" t="s">
        <v>106</v>
      </c>
      <c r="B1347" s="31">
        <v>913</v>
      </c>
      <c r="C1347" s="32">
        <v>7</v>
      </c>
      <c r="D1347" s="32">
        <v>2</v>
      </c>
      <c r="E1347" s="23" t="s">
        <v>962</v>
      </c>
      <c r="F1347" s="29" t="s">
        <v>107</v>
      </c>
      <c r="G1347" s="24">
        <v>0</v>
      </c>
      <c r="H1347" s="24">
        <v>333000</v>
      </c>
      <c r="I1347" s="25">
        <v>333000</v>
      </c>
      <c r="J1347" s="26">
        <f t="shared" si="769"/>
        <v>100</v>
      </c>
      <c r="K1347" s="28">
        <f t="shared" si="772"/>
        <v>0</v>
      </c>
      <c r="L1347" s="28">
        <v>333</v>
      </c>
      <c r="M1347" s="2">
        <f t="shared" si="781"/>
        <v>333</v>
      </c>
      <c r="N1347" s="2">
        <f t="shared" si="781"/>
        <v>333</v>
      </c>
      <c r="O1347" s="27">
        <f t="shared" si="771"/>
        <v>100</v>
      </c>
      <c r="P1347" s="34">
        <v>333</v>
      </c>
      <c r="Q1347" s="34">
        <f t="shared" si="763"/>
        <v>0</v>
      </c>
      <c r="R1347" s="67">
        <f t="shared" si="761"/>
        <v>0</v>
      </c>
    </row>
    <row r="1348" spans="1:18" ht="78.75">
      <c r="A1348" s="30" t="s">
        <v>963</v>
      </c>
      <c r="B1348" s="31">
        <v>913</v>
      </c>
      <c r="C1348" s="32">
        <v>7</v>
      </c>
      <c r="D1348" s="32">
        <v>2</v>
      </c>
      <c r="E1348" s="23" t="s">
        <v>964</v>
      </c>
      <c r="F1348" s="29" t="s">
        <v>94</v>
      </c>
      <c r="G1348" s="24">
        <v>10303100</v>
      </c>
      <c r="H1348" s="24">
        <v>11027200</v>
      </c>
      <c r="I1348" s="25">
        <v>11027200</v>
      </c>
      <c r="J1348" s="26">
        <f t="shared" si="769"/>
        <v>100</v>
      </c>
      <c r="K1348" s="2">
        <f t="shared" ref="K1348:M1348" si="794">SUM(K1349:K1350)</f>
        <v>10303.1</v>
      </c>
      <c r="L1348" s="2">
        <f t="shared" ref="L1348" si="795">SUM(L1349:L1350)</f>
        <v>11027.2</v>
      </c>
      <c r="M1348" s="2">
        <f t="shared" si="794"/>
        <v>11027.2</v>
      </c>
      <c r="N1348" s="2">
        <f>SUM(N1349:N1350)</f>
        <v>11027.2</v>
      </c>
      <c r="O1348" s="27">
        <f t="shared" si="771"/>
        <v>100</v>
      </c>
      <c r="P1348" s="34">
        <v>11027.2</v>
      </c>
      <c r="Q1348" s="34">
        <f t="shared" si="763"/>
        <v>0</v>
      </c>
      <c r="R1348" s="67">
        <f t="shared" si="761"/>
        <v>0</v>
      </c>
    </row>
    <row r="1349" spans="1:18" ht="47.25">
      <c r="A1349" s="30" t="s">
        <v>110</v>
      </c>
      <c r="B1349" s="31">
        <v>913</v>
      </c>
      <c r="C1349" s="32">
        <v>7</v>
      </c>
      <c r="D1349" s="32">
        <v>2</v>
      </c>
      <c r="E1349" s="23" t="s">
        <v>964</v>
      </c>
      <c r="F1349" s="29" t="s">
        <v>111</v>
      </c>
      <c r="G1349" s="24">
        <v>10303100</v>
      </c>
      <c r="H1349" s="24">
        <v>10637200</v>
      </c>
      <c r="I1349" s="25">
        <v>10637200</v>
      </c>
      <c r="J1349" s="26">
        <f t="shared" si="769"/>
        <v>100</v>
      </c>
      <c r="K1349" s="28">
        <f t="shared" si="772"/>
        <v>10303.1</v>
      </c>
      <c r="L1349" s="28">
        <v>10637.2</v>
      </c>
      <c r="M1349" s="2">
        <f t="shared" si="781"/>
        <v>10637.2</v>
      </c>
      <c r="N1349" s="2">
        <f t="shared" si="781"/>
        <v>10637.2</v>
      </c>
      <c r="O1349" s="27">
        <f t="shared" si="771"/>
        <v>100</v>
      </c>
      <c r="P1349" s="34">
        <v>10637.2</v>
      </c>
      <c r="Q1349" s="34">
        <f t="shared" si="763"/>
        <v>0</v>
      </c>
      <c r="R1349" s="67">
        <f t="shared" si="761"/>
        <v>0</v>
      </c>
    </row>
    <row r="1350" spans="1:18">
      <c r="A1350" s="30" t="s">
        <v>106</v>
      </c>
      <c r="B1350" s="31">
        <v>913</v>
      </c>
      <c r="C1350" s="32">
        <v>7</v>
      </c>
      <c r="D1350" s="32">
        <v>2</v>
      </c>
      <c r="E1350" s="23" t="s">
        <v>964</v>
      </c>
      <c r="F1350" s="29" t="s">
        <v>107</v>
      </c>
      <c r="G1350" s="24">
        <v>0</v>
      </c>
      <c r="H1350" s="24">
        <v>390000</v>
      </c>
      <c r="I1350" s="25">
        <v>390000</v>
      </c>
      <c r="J1350" s="26">
        <f t="shared" si="769"/>
        <v>100</v>
      </c>
      <c r="K1350" s="28">
        <f t="shared" si="772"/>
        <v>0</v>
      </c>
      <c r="L1350" s="28">
        <v>390</v>
      </c>
      <c r="M1350" s="2">
        <f t="shared" si="781"/>
        <v>390</v>
      </c>
      <c r="N1350" s="2">
        <f t="shared" si="781"/>
        <v>390</v>
      </c>
      <c r="O1350" s="27">
        <f t="shared" si="771"/>
        <v>100</v>
      </c>
      <c r="P1350" s="34">
        <v>390</v>
      </c>
      <c r="Q1350" s="34">
        <f t="shared" si="763"/>
        <v>0</v>
      </c>
      <c r="R1350" s="67">
        <f t="shared" si="761"/>
        <v>0</v>
      </c>
    </row>
    <row r="1351" spans="1:18" ht="94.5">
      <c r="A1351" s="30" t="s">
        <v>965</v>
      </c>
      <c r="B1351" s="31">
        <v>913</v>
      </c>
      <c r="C1351" s="32">
        <v>7</v>
      </c>
      <c r="D1351" s="32">
        <v>2</v>
      </c>
      <c r="E1351" s="23" t="s">
        <v>966</v>
      </c>
      <c r="F1351" s="29" t="s">
        <v>94</v>
      </c>
      <c r="G1351" s="24">
        <v>4908400</v>
      </c>
      <c r="H1351" s="24">
        <v>4863200</v>
      </c>
      <c r="I1351" s="25">
        <v>4863200</v>
      </c>
      <c r="J1351" s="26">
        <f t="shared" si="769"/>
        <v>100</v>
      </c>
      <c r="K1351" s="2">
        <f t="shared" ref="K1351:M1351" si="796">SUM(K1352:K1353)</f>
        <v>4908.3999999999996</v>
      </c>
      <c r="L1351" s="2">
        <f t="shared" si="796"/>
        <v>4863.2</v>
      </c>
      <c r="M1351" s="2">
        <f t="shared" si="796"/>
        <v>4863.2</v>
      </c>
      <c r="N1351" s="2">
        <f>SUM(N1352:N1353)</f>
        <v>4863.2</v>
      </c>
      <c r="O1351" s="27">
        <f t="shared" si="771"/>
        <v>100</v>
      </c>
      <c r="P1351" s="34">
        <v>4863.2</v>
      </c>
      <c r="Q1351" s="34">
        <f t="shared" si="763"/>
        <v>0</v>
      </c>
      <c r="R1351" s="67">
        <f t="shared" si="761"/>
        <v>0</v>
      </c>
    </row>
    <row r="1352" spans="1:18" ht="47.25">
      <c r="A1352" s="30" t="s">
        <v>110</v>
      </c>
      <c r="B1352" s="31">
        <v>913</v>
      </c>
      <c r="C1352" s="32">
        <v>7</v>
      </c>
      <c r="D1352" s="32">
        <v>2</v>
      </c>
      <c r="E1352" s="23" t="s">
        <v>966</v>
      </c>
      <c r="F1352" s="29" t="s">
        <v>111</v>
      </c>
      <c r="G1352" s="24">
        <v>2708400</v>
      </c>
      <c r="H1352" s="24">
        <v>2813200</v>
      </c>
      <c r="I1352" s="25">
        <v>2813200</v>
      </c>
      <c r="J1352" s="26">
        <f t="shared" si="769"/>
        <v>100</v>
      </c>
      <c r="K1352" s="28">
        <f t="shared" si="772"/>
        <v>2708.4</v>
      </c>
      <c r="L1352" s="28">
        <v>2813.2</v>
      </c>
      <c r="M1352" s="2">
        <f t="shared" si="781"/>
        <v>2813.2</v>
      </c>
      <c r="N1352" s="2">
        <f t="shared" si="781"/>
        <v>2813.2</v>
      </c>
      <c r="O1352" s="27">
        <f t="shared" si="771"/>
        <v>100</v>
      </c>
      <c r="P1352" s="34">
        <v>2813.2</v>
      </c>
      <c r="Q1352" s="34">
        <f t="shared" si="763"/>
        <v>0</v>
      </c>
      <c r="R1352" s="67">
        <f t="shared" si="761"/>
        <v>0</v>
      </c>
    </row>
    <row r="1353" spans="1:18">
      <c r="A1353" s="30" t="s">
        <v>106</v>
      </c>
      <c r="B1353" s="31">
        <v>913</v>
      </c>
      <c r="C1353" s="32">
        <v>7</v>
      </c>
      <c r="D1353" s="32">
        <v>2</v>
      </c>
      <c r="E1353" s="23" t="s">
        <v>966</v>
      </c>
      <c r="F1353" s="29" t="s">
        <v>107</v>
      </c>
      <c r="G1353" s="24">
        <v>2200000</v>
      </c>
      <c r="H1353" s="24">
        <v>2050000</v>
      </c>
      <c r="I1353" s="25">
        <v>2050000</v>
      </c>
      <c r="J1353" s="26">
        <f t="shared" si="769"/>
        <v>100</v>
      </c>
      <c r="K1353" s="28">
        <f t="shared" si="772"/>
        <v>2200</v>
      </c>
      <c r="L1353" s="28">
        <v>2050</v>
      </c>
      <c r="M1353" s="2">
        <f t="shared" si="781"/>
        <v>2050</v>
      </c>
      <c r="N1353" s="2">
        <f t="shared" si="781"/>
        <v>2050</v>
      </c>
      <c r="O1353" s="27">
        <f t="shared" si="771"/>
        <v>100</v>
      </c>
      <c r="P1353" s="34">
        <v>2050</v>
      </c>
      <c r="Q1353" s="34">
        <f t="shared" si="763"/>
        <v>0</v>
      </c>
      <c r="R1353" s="67">
        <f t="shared" si="761"/>
        <v>0</v>
      </c>
    </row>
    <row r="1354" spans="1:18" ht="78.75">
      <c r="A1354" s="30" t="s">
        <v>967</v>
      </c>
      <c r="B1354" s="31">
        <v>913</v>
      </c>
      <c r="C1354" s="32">
        <v>7</v>
      </c>
      <c r="D1354" s="32">
        <v>2</v>
      </c>
      <c r="E1354" s="23" t="s">
        <v>968</v>
      </c>
      <c r="F1354" s="29" t="s">
        <v>94</v>
      </c>
      <c r="G1354" s="24">
        <v>0</v>
      </c>
      <c r="H1354" s="24">
        <v>1340626</v>
      </c>
      <c r="I1354" s="25">
        <v>1340626</v>
      </c>
      <c r="J1354" s="26">
        <f t="shared" si="769"/>
        <v>100</v>
      </c>
      <c r="K1354" s="2">
        <f t="shared" ref="K1354:M1354" si="797">K1355</f>
        <v>0</v>
      </c>
      <c r="L1354" s="2">
        <f t="shared" si="797"/>
        <v>1340.6</v>
      </c>
      <c r="M1354" s="2">
        <f t="shared" si="797"/>
        <v>1340.6</v>
      </c>
      <c r="N1354" s="2">
        <f>N1355</f>
        <v>1340.6</v>
      </c>
      <c r="O1354" s="27">
        <f t="shared" si="771"/>
        <v>100</v>
      </c>
      <c r="P1354" s="34">
        <v>1340.6</v>
      </c>
      <c r="Q1354" s="34">
        <f t="shared" si="763"/>
        <v>0</v>
      </c>
      <c r="R1354" s="67">
        <f t="shared" si="761"/>
        <v>0</v>
      </c>
    </row>
    <row r="1355" spans="1:18">
      <c r="A1355" s="30" t="s">
        <v>106</v>
      </c>
      <c r="B1355" s="31">
        <v>913</v>
      </c>
      <c r="C1355" s="32">
        <v>7</v>
      </c>
      <c r="D1355" s="32">
        <v>2</v>
      </c>
      <c r="E1355" s="23" t="s">
        <v>968</v>
      </c>
      <c r="F1355" s="29" t="s">
        <v>107</v>
      </c>
      <c r="G1355" s="24">
        <v>0</v>
      </c>
      <c r="H1355" s="24">
        <v>1340626</v>
      </c>
      <c r="I1355" s="25">
        <v>1340626</v>
      </c>
      <c r="J1355" s="26">
        <f t="shared" si="769"/>
        <v>100</v>
      </c>
      <c r="K1355" s="28">
        <f t="shared" si="772"/>
        <v>0</v>
      </c>
      <c r="L1355" s="28">
        <v>1340.6</v>
      </c>
      <c r="M1355" s="2">
        <f t="shared" si="781"/>
        <v>1340.6</v>
      </c>
      <c r="N1355" s="2">
        <f t="shared" si="781"/>
        <v>1340.6</v>
      </c>
      <c r="O1355" s="27">
        <f t="shared" si="771"/>
        <v>100</v>
      </c>
      <c r="P1355" s="34">
        <v>1340.6</v>
      </c>
      <c r="Q1355" s="34">
        <f t="shared" si="763"/>
        <v>0</v>
      </c>
      <c r="R1355" s="67">
        <f t="shared" si="761"/>
        <v>0</v>
      </c>
    </row>
    <row r="1356" spans="1:18" ht="63">
      <c r="A1356" s="30" t="s">
        <v>969</v>
      </c>
      <c r="B1356" s="31">
        <v>913</v>
      </c>
      <c r="C1356" s="32">
        <v>7</v>
      </c>
      <c r="D1356" s="32">
        <v>2</v>
      </c>
      <c r="E1356" s="23" t="s">
        <v>970</v>
      </c>
      <c r="F1356" s="29" t="s">
        <v>94</v>
      </c>
      <c r="G1356" s="24">
        <v>700000</v>
      </c>
      <c r="H1356" s="24">
        <v>513364</v>
      </c>
      <c r="I1356" s="25">
        <v>513364</v>
      </c>
      <c r="J1356" s="26">
        <f t="shared" si="769"/>
        <v>100</v>
      </c>
      <c r="K1356" s="2">
        <f t="shared" ref="K1356:M1356" si="798">K1357</f>
        <v>700</v>
      </c>
      <c r="L1356" s="2">
        <f t="shared" si="798"/>
        <v>513.4</v>
      </c>
      <c r="M1356" s="2">
        <f t="shared" si="798"/>
        <v>513.4</v>
      </c>
      <c r="N1356" s="2">
        <f>N1357</f>
        <v>513.4</v>
      </c>
      <c r="O1356" s="27">
        <f t="shared" si="771"/>
        <v>100</v>
      </c>
      <c r="P1356" s="34">
        <v>513.4</v>
      </c>
      <c r="Q1356" s="34">
        <f t="shared" si="763"/>
        <v>0</v>
      </c>
      <c r="R1356" s="67">
        <f t="shared" ref="R1356:R1419" si="799">G1356/1000-K1356</f>
        <v>0</v>
      </c>
    </row>
    <row r="1357" spans="1:18">
      <c r="A1357" s="30" t="s">
        <v>106</v>
      </c>
      <c r="B1357" s="31">
        <v>913</v>
      </c>
      <c r="C1357" s="32">
        <v>7</v>
      </c>
      <c r="D1357" s="32">
        <v>2</v>
      </c>
      <c r="E1357" s="23" t="s">
        <v>970</v>
      </c>
      <c r="F1357" s="29" t="s">
        <v>107</v>
      </c>
      <c r="G1357" s="24">
        <v>700000</v>
      </c>
      <c r="H1357" s="24">
        <v>513364</v>
      </c>
      <c r="I1357" s="25">
        <v>513364</v>
      </c>
      <c r="J1357" s="26">
        <f t="shared" si="769"/>
        <v>100</v>
      </c>
      <c r="K1357" s="28">
        <f t="shared" si="772"/>
        <v>700</v>
      </c>
      <c r="L1357" s="28">
        <v>513.4</v>
      </c>
      <c r="M1357" s="2">
        <f t="shared" si="781"/>
        <v>513.4</v>
      </c>
      <c r="N1357" s="2">
        <f t="shared" si="781"/>
        <v>513.4</v>
      </c>
      <c r="O1357" s="27">
        <f t="shared" si="771"/>
        <v>100</v>
      </c>
      <c r="P1357" s="34">
        <v>513.4</v>
      </c>
      <c r="Q1357" s="34">
        <f t="shared" si="763"/>
        <v>0</v>
      </c>
      <c r="R1357" s="67">
        <f t="shared" si="799"/>
        <v>0</v>
      </c>
    </row>
    <row r="1358" spans="1:18" ht="63">
      <c r="A1358" s="30" t="s">
        <v>971</v>
      </c>
      <c r="B1358" s="31">
        <v>913</v>
      </c>
      <c r="C1358" s="32">
        <v>7</v>
      </c>
      <c r="D1358" s="32">
        <v>2</v>
      </c>
      <c r="E1358" s="23" t="s">
        <v>972</v>
      </c>
      <c r="F1358" s="29" t="s">
        <v>94</v>
      </c>
      <c r="G1358" s="24">
        <v>0</v>
      </c>
      <c r="H1358" s="24">
        <v>156505</v>
      </c>
      <c r="I1358" s="25">
        <v>156505</v>
      </c>
      <c r="J1358" s="26">
        <f t="shared" si="769"/>
        <v>100</v>
      </c>
      <c r="K1358" s="2">
        <f t="shared" ref="K1358:M1358" si="800">K1359</f>
        <v>0</v>
      </c>
      <c r="L1358" s="2">
        <f t="shared" si="800"/>
        <v>156.5</v>
      </c>
      <c r="M1358" s="2">
        <f t="shared" si="800"/>
        <v>156.5</v>
      </c>
      <c r="N1358" s="2">
        <f>N1359</f>
        <v>156.5</v>
      </c>
      <c r="O1358" s="27">
        <f t="shared" si="771"/>
        <v>100</v>
      </c>
      <c r="P1358" s="34">
        <v>156.5</v>
      </c>
      <c r="Q1358" s="34">
        <f t="shared" ref="Q1358:Q1421" si="801">N1358-P1358</f>
        <v>0</v>
      </c>
      <c r="R1358" s="67">
        <f t="shared" si="799"/>
        <v>0</v>
      </c>
    </row>
    <row r="1359" spans="1:18">
      <c r="A1359" s="30" t="s">
        <v>106</v>
      </c>
      <c r="B1359" s="31">
        <v>913</v>
      </c>
      <c r="C1359" s="32">
        <v>7</v>
      </c>
      <c r="D1359" s="32">
        <v>2</v>
      </c>
      <c r="E1359" s="23" t="s">
        <v>972</v>
      </c>
      <c r="F1359" s="29" t="s">
        <v>107</v>
      </c>
      <c r="G1359" s="24">
        <v>0</v>
      </c>
      <c r="H1359" s="24">
        <v>156505</v>
      </c>
      <c r="I1359" s="25">
        <v>156505</v>
      </c>
      <c r="J1359" s="26">
        <f t="shared" si="769"/>
        <v>100</v>
      </c>
      <c r="K1359" s="28">
        <f t="shared" si="772"/>
        <v>0</v>
      </c>
      <c r="L1359" s="28">
        <v>156.5</v>
      </c>
      <c r="M1359" s="2">
        <f t="shared" si="781"/>
        <v>156.5</v>
      </c>
      <c r="N1359" s="2">
        <f t="shared" si="781"/>
        <v>156.5</v>
      </c>
      <c r="O1359" s="27">
        <f t="shared" si="771"/>
        <v>100</v>
      </c>
      <c r="P1359" s="34">
        <v>156.5</v>
      </c>
      <c r="Q1359" s="34">
        <f t="shared" si="801"/>
        <v>0</v>
      </c>
      <c r="R1359" s="67">
        <f t="shared" si="799"/>
        <v>0</v>
      </c>
    </row>
    <row r="1360" spans="1:18" ht="94.5">
      <c r="A1360" s="30" t="s">
        <v>973</v>
      </c>
      <c r="B1360" s="31">
        <v>913</v>
      </c>
      <c r="C1360" s="32">
        <v>7</v>
      </c>
      <c r="D1360" s="32">
        <v>2</v>
      </c>
      <c r="E1360" s="23" t="s">
        <v>974</v>
      </c>
      <c r="F1360" s="29" t="s">
        <v>94</v>
      </c>
      <c r="G1360" s="24">
        <v>0</v>
      </c>
      <c r="H1360" s="24">
        <v>2973584</v>
      </c>
      <c r="I1360" s="25">
        <v>2973584</v>
      </c>
      <c r="J1360" s="26">
        <f t="shared" si="769"/>
        <v>100</v>
      </c>
      <c r="K1360" s="2">
        <f t="shared" ref="K1360:M1360" si="802">K1361</f>
        <v>0</v>
      </c>
      <c r="L1360" s="2">
        <f t="shared" si="802"/>
        <v>2973.6</v>
      </c>
      <c r="M1360" s="2">
        <f t="shared" si="802"/>
        <v>2973.6</v>
      </c>
      <c r="N1360" s="2">
        <f>N1361</f>
        <v>2973.6</v>
      </c>
      <c r="O1360" s="27">
        <f t="shared" si="771"/>
        <v>100</v>
      </c>
      <c r="P1360" s="34">
        <v>2973.6</v>
      </c>
      <c r="Q1360" s="34">
        <f t="shared" si="801"/>
        <v>0</v>
      </c>
      <c r="R1360" s="67">
        <f t="shared" si="799"/>
        <v>0</v>
      </c>
    </row>
    <row r="1361" spans="1:18">
      <c r="A1361" s="30" t="s">
        <v>106</v>
      </c>
      <c r="B1361" s="31">
        <v>913</v>
      </c>
      <c r="C1361" s="32">
        <v>7</v>
      </c>
      <c r="D1361" s="32">
        <v>2</v>
      </c>
      <c r="E1361" s="23" t="s">
        <v>974</v>
      </c>
      <c r="F1361" s="29" t="s">
        <v>107</v>
      </c>
      <c r="G1361" s="24">
        <v>0</v>
      </c>
      <c r="H1361" s="24">
        <v>2973584</v>
      </c>
      <c r="I1361" s="25">
        <v>2973584</v>
      </c>
      <c r="J1361" s="26">
        <f t="shared" si="769"/>
        <v>100</v>
      </c>
      <c r="K1361" s="28">
        <f t="shared" si="772"/>
        <v>0</v>
      </c>
      <c r="L1361" s="28">
        <v>2973.6</v>
      </c>
      <c r="M1361" s="2">
        <f t="shared" si="781"/>
        <v>2973.6</v>
      </c>
      <c r="N1361" s="2">
        <f t="shared" si="781"/>
        <v>2973.6</v>
      </c>
      <c r="O1361" s="27">
        <f t="shared" si="771"/>
        <v>100</v>
      </c>
      <c r="P1361" s="34">
        <v>2973.6</v>
      </c>
      <c r="Q1361" s="34">
        <f t="shared" si="801"/>
        <v>0</v>
      </c>
      <c r="R1361" s="67">
        <f t="shared" si="799"/>
        <v>0</v>
      </c>
    </row>
    <row r="1362" spans="1:18" ht="47.25">
      <c r="A1362" s="30" t="s">
        <v>253</v>
      </c>
      <c r="B1362" s="31">
        <v>913</v>
      </c>
      <c r="C1362" s="32">
        <v>7</v>
      </c>
      <c r="D1362" s="32">
        <v>2</v>
      </c>
      <c r="E1362" s="23" t="s">
        <v>254</v>
      </c>
      <c r="F1362" s="29"/>
      <c r="G1362" s="24">
        <v>0</v>
      </c>
      <c r="H1362" s="24">
        <v>125092</v>
      </c>
      <c r="I1362" s="25">
        <v>125092</v>
      </c>
      <c r="J1362" s="26">
        <f t="shared" si="769"/>
        <v>100</v>
      </c>
      <c r="K1362" s="2">
        <f t="shared" ref="K1362:M1362" si="803">K1363</f>
        <v>0</v>
      </c>
      <c r="L1362" s="2">
        <f t="shared" si="803"/>
        <v>0</v>
      </c>
      <c r="M1362" s="2">
        <f t="shared" si="803"/>
        <v>125.1</v>
      </c>
      <c r="N1362" s="2">
        <f>N1363</f>
        <v>125.1</v>
      </c>
      <c r="O1362" s="27">
        <f t="shared" si="771"/>
        <v>100</v>
      </c>
      <c r="P1362" s="34">
        <v>125.1</v>
      </c>
      <c r="Q1362" s="34">
        <f t="shared" si="801"/>
        <v>0</v>
      </c>
      <c r="R1362" s="67">
        <f t="shared" si="799"/>
        <v>0</v>
      </c>
    </row>
    <row r="1363" spans="1:18">
      <c r="A1363" s="30" t="s">
        <v>106</v>
      </c>
      <c r="B1363" s="31">
        <v>913</v>
      </c>
      <c r="C1363" s="32">
        <v>7</v>
      </c>
      <c r="D1363" s="32">
        <v>2</v>
      </c>
      <c r="E1363" s="23" t="s">
        <v>254</v>
      </c>
      <c r="F1363" s="29" t="s">
        <v>107</v>
      </c>
      <c r="G1363" s="24">
        <v>0</v>
      </c>
      <c r="H1363" s="24">
        <v>125092</v>
      </c>
      <c r="I1363" s="25">
        <v>125092</v>
      </c>
      <c r="J1363" s="26">
        <f t="shared" si="769"/>
        <v>100</v>
      </c>
      <c r="K1363" s="28">
        <f t="shared" si="772"/>
        <v>0</v>
      </c>
      <c r="L1363" s="28">
        <v>0</v>
      </c>
      <c r="M1363" s="2">
        <f t="shared" si="781"/>
        <v>125.1</v>
      </c>
      <c r="N1363" s="2">
        <f t="shared" si="781"/>
        <v>125.1</v>
      </c>
      <c r="O1363" s="27">
        <f t="shared" si="771"/>
        <v>100</v>
      </c>
      <c r="P1363" s="34">
        <v>125.1</v>
      </c>
      <c r="Q1363" s="34">
        <f t="shared" si="801"/>
        <v>0</v>
      </c>
      <c r="R1363" s="67">
        <f t="shared" si="799"/>
        <v>0</v>
      </c>
    </row>
    <row r="1364" spans="1:18" ht="47.25">
      <c r="A1364" s="30" t="s">
        <v>159</v>
      </c>
      <c r="B1364" s="31">
        <v>913</v>
      </c>
      <c r="C1364" s="32">
        <v>7</v>
      </c>
      <c r="D1364" s="32">
        <v>2</v>
      </c>
      <c r="E1364" s="23" t="s">
        <v>160</v>
      </c>
      <c r="F1364" s="29" t="s">
        <v>94</v>
      </c>
      <c r="G1364" s="24">
        <v>0</v>
      </c>
      <c r="H1364" s="24">
        <v>493700</v>
      </c>
      <c r="I1364" s="25">
        <v>493700</v>
      </c>
      <c r="J1364" s="26">
        <f t="shared" si="769"/>
        <v>100</v>
      </c>
      <c r="K1364" s="2">
        <f t="shared" ref="K1364:M1364" si="804">K1365</f>
        <v>0</v>
      </c>
      <c r="L1364" s="2">
        <f t="shared" si="804"/>
        <v>493.7</v>
      </c>
      <c r="M1364" s="2">
        <f t="shared" si="804"/>
        <v>493.7</v>
      </c>
      <c r="N1364" s="2">
        <f>N1365</f>
        <v>493.7</v>
      </c>
      <c r="O1364" s="27">
        <f t="shared" si="771"/>
        <v>100</v>
      </c>
      <c r="P1364" s="34">
        <v>493.7</v>
      </c>
      <c r="Q1364" s="34">
        <f t="shared" si="801"/>
        <v>0</v>
      </c>
      <c r="R1364" s="67">
        <f t="shared" si="799"/>
        <v>0</v>
      </c>
    </row>
    <row r="1365" spans="1:18">
      <c r="A1365" s="30" t="s">
        <v>106</v>
      </c>
      <c r="B1365" s="31">
        <v>913</v>
      </c>
      <c r="C1365" s="32">
        <v>7</v>
      </c>
      <c r="D1365" s="32">
        <v>2</v>
      </c>
      <c r="E1365" s="23" t="s">
        <v>160</v>
      </c>
      <c r="F1365" s="29" t="s">
        <v>107</v>
      </c>
      <c r="G1365" s="24">
        <v>0</v>
      </c>
      <c r="H1365" s="24">
        <v>493700</v>
      </c>
      <c r="I1365" s="25">
        <v>493700</v>
      </c>
      <c r="J1365" s="26">
        <f t="shared" si="769"/>
        <v>100</v>
      </c>
      <c r="K1365" s="28">
        <f t="shared" si="772"/>
        <v>0</v>
      </c>
      <c r="L1365" s="28">
        <v>493.7</v>
      </c>
      <c r="M1365" s="2">
        <f t="shared" si="781"/>
        <v>493.7</v>
      </c>
      <c r="N1365" s="2">
        <f t="shared" si="781"/>
        <v>493.7</v>
      </c>
      <c r="O1365" s="27">
        <f t="shared" si="771"/>
        <v>100</v>
      </c>
      <c r="P1365" s="34">
        <v>493.7</v>
      </c>
      <c r="Q1365" s="34">
        <f t="shared" si="801"/>
        <v>0</v>
      </c>
      <c r="R1365" s="67">
        <f t="shared" si="799"/>
        <v>0</v>
      </c>
    </row>
    <row r="1366" spans="1:18">
      <c r="A1366" s="30" t="s">
        <v>765</v>
      </c>
      <c r="B1366" s="31">
        <v>913</v>
      </c>
      <c r="C1366" s="32">
        <v>11</v>
      </c>
      <c r="D1366" s="32" t="s">
        <v>94</v>
      </c>
      <c r="E1366" s="23" t="s">
        <v>94</v>
      </c>
      <c r="F1366" s="29" t="s">
        <v>94</v>
      </c>
      <c r="G1366" s="24">
        <v>38676600</v>
      </c>
      <c r="H1366" s="24">
        <v>89157510</v>
      </c>
      <c r="I1366" s="25">
        <v>89033988.920000002</v>
      </c>
      <c r="J1366" s="26">
        <f t="shared" si="769"/>
        <v>99.9</v>
      </c>
      <c r="K1366" s="2">
        <f t="shared" ref="K1366:M1366" si="805">K1367+K1372+K1377+K1390</f>
        <v>38676.6</v>
      </c>
      <c r="L1366" s="2">
        <f t="shared" si="805"/>
        <v>89157.5</v>
      </c>
      <c r="M1366" s="2">
        <f t="shared" si="805"/>
        <v>89157.5</v>
      </c>
      <c r="N1366" s="2">
        <f>N1367+N1372+N1377+N1390</f>
        <v>89034</v>
      </c>
      <c r="O1366" s="27">
        <f t="shared" si="771"/>
        <v>99.9</v>
      </c>
      <c r="P1366" s="34">
        <v>89034</v>
      </c>
      <c r="Q1366" s="34">
        <f t="shared" si="801"/>
        <v>0</v>
      </c>
      <c r="R1366" s="67">
        <f t="shared" si="799"/>
        <v>0</v>
      </c>
    </row>
    <row r="1367" spans="1:18">
      <c r="A1367" s="30" t="s">
        <v>75</v>
      </c>
      <c r="B1367" s="31">
        <v>913</v>
      </c>
      <c r="C1367" s="32">
        <v>11</v>
      </c>
      <c r="D1367" s="32">
        <v>1</v>
      </c>
      <c r="E1367" s="23" t="s">
        <v>94</v>
      </c>
      <c r="F1367" s="29" t="s">
        <v>94</v>
      </c>
      <c r="G1367" s="24">
        <v>3850000</v>
      </c>
      <c r="H1367" s="24">
        <v>4289842</v>
      </c>
      <c r="I1367" s="25">
        <v>4289842</v>
      </c>
      <c r="J1367" s="26">
        <f t="shared" si="769"/>
        <v>100</v>
      </c>
      <c r="K1367" s="2">
        <f t="shared" ref="K1367:M1367" si="806">K1368+K1370</f>
        <v>3850</v>
      </c>
      <c r="L1367" s="2">
        <f t="shared" si="806"/>
        <v>4289.8</v>
      </c>
      <c r="M1367" s="2">
        <f t="shared" si="806"/>
        <v>4289.8</v>
      </c>
      <c r="N1367" s="2">
        <f>N1368+N1370</f>
        <v>4289.8</v>
      </c>
      <c r="O1367" s="27">
        <f t="shared" si="771"/>
        <v>100</v>
      </c>
      <c r="P1367" s="34">
        <v>4289.8</v>
      </c>
      <c r="Q1367" s="34">
        <f t="shared" si="801"/>
        <v>0</v>
      </c>
      <c r="R1367" s="67">
        <f t="shared" si="799"/>
        <v>0</v>
      </c>
    </row>
    <row r="1368" spans="1:18" ht="63">
      <c r="A1368" s="30" t="s">
        <v>969</v>
      </c>
      <c r="B1368" s="31">
        <v>913</v>
      </c>
      <c r="C1368" s="32">
        <v>11</v>
      </c>
      <c r="D1368" s="32">
        <v>1</v>
      </c>
      <c r="E1368" s="23" t="s">
        <v>970</v>
      </c>
      <c r="F1368" s="29" t="s">
        <v>94</v>
      </c>
      <c r="G1368" s="24">
        <v>3700000</v>
      </c>
      <c r="H1368" s="24">
        <v>4139842</v>
      </c>
      <c r="I1368" s="25">
        <v>4139842</v>
      </c>
      <c r="J1368" s="26">
        <f t="shared" si="769"/>
        <v>100</v>
      </c>
      <c r="K1368" s="2">
        <f t="shared" ref="K1368:M1368" si="807">K1369</f>
        <v>3700</v>
      </c>
      <c r="L1368" s="2">
        <f t="shared" si="807"/>
        <v>4139.8</v>
      </c>
      <c r="M1368" s="2">
        <f t="shared" si="807"/>
        <v>4139.8</v>
      </c>
      <c r="N1368" s="2">
        <f>N1369</f>
        <v>4139.8</v>
      </c>
      <c r="O1368" s="27">
        <f t="shared" si="771"/>
        <v>100</v>
      </c>
      <c r="P1368" s="34">
        <v>4139.8</v>
      </c>
      <c r="Q1368" s="34">
        <f t="shared" si="801"/>
        <v>0</v>
      </c>
      <c r="R1368" s="67">
        <f t="shared" si="799"/>
        <v>0</v>
      </c>
    </row>
    <row r="1369" spans="1:18">
      <c r="A1369" s="30" t="s">
        <v>175</v>
      </c>
      <c r="B1369" s="31">
        <v>913</v>
      </c>
      <c r="C1369" s="32">
        <v>11</v>
      </c>
      <c r="D1369" s="32">
        <v>1</v>
      </c>
      <c r="E1369" s="23" t="s">
        <v>970</v>
      </c>
      <c r="F1369" s="29" t="s">
        <v>176</v>
      </c>
      <c r="G1369" s="24">
        <v>3700000</v>
      </c>
      <c r="H1369" s="24">
        <v>4139842</v>
      </c>
      <c r="I1369" s="25">
        <v>4139842</v>
      </c>
      <c r="J1369" s="26">
        <f t="shared" si="769"/>
        <v>100</v>
      </c>
      <c r="K1369" s="28">
        <f t="shared" si="772"/>
        <v>3700</v>
      </c>
      <c r="L1369" s="28">
        <v>4139.8</v>
      </c>
      <c r="M1369" s="2">
        <f t="shared" si="781"/>
        <v>4139.8</v>
      </c>
      <c r="N1369" s="2">
        <f t="shared" si="781"/>
        <v>4139.8</v>
      </c>
      <c r="O1369" s="27">
        <f t="shared" si="771"/>
        <v>100</v>
      </c>
      <c r="P1369" s="34">
        <v>4139.8</v>
      </c>
      <c r="Q1369" s="34">
        <f t="shared" si="801"/>
        <v>0</v>
      </c>
      <c r="R1369" s="67">
        <f t="shared" si="799"/>
        <v>0</v>
      </c>
    </row>
    <row r="1370" spans="1:18" ht="110.25">
      <c r="A1370" s="30" t="s">
        <v>975</v>
      </c>
      <c r="B1370" s="31">
        <v>913</v>
      </c>
      <c r="C1370" s="32">
        <v>11</v>
      </c>
      <c r="D1370" s="32">
        <v>1</v>
      </c>
      <c r="E1370" s="23" t="s">
        <v>976</v>
      </c>
      <c r="F1370" s="29" t="s">
        <v>94</v>
      </c>
      <c r="G1370" s="24">
        <v>150000</v>
      </c>
      <c r="H1370" s="24">
        <v>150000</v>
      </c>
      <c r="I1370" s="25">
        <v>150000</v>
      </c>
      <c r="J1370" s="26">
        <f t="shared" ref="J1370:J1437" si="808">I1370*100/H1370</f>
        <v>100</v>
      </c>
      <c r="K1370" s="2">
        <f t="shared" ref="K1370:M1370" si="809">K1371</f>
        <v>150</v>
      </c>
      <c r="L1370" s="2">
        <f t="shared" si="809"/>
        <v>150</v>
      </c>
      <c r="M1370" s="2">
        <f t="shared" si="809"/>
        <v>150</v>
      </c>
      <c r="N1370" s="2">
        <f>N1371</f>
        <v>150</v>
      </c>
      <c r="O1370" s="27">
        <f t="shared" ref="O1370:O1437" si="810">N1370*100/M1370</f>
        <v>100</v>
      </c>
      <c r="P1370" s="34">
        <v>150</v>
      </c>
      <c r="Q1370" s="34">
        <f t="shared" si="801"/>
        <v>0</v>
      </c>
      <c r="R1370" s="67">
        <f t="shared" si="799"/>
        <v>0</v>
      </c>
    </row>
    <row r="1371" spans="1:18">
      <c r="A1371" s="30" t="s">
        <v>175</v>
      </c>
      <c r="B1371" s="31">
        <v>913</v>
      </c>
      <c r="C1371" s="32">
        <v>11</v>
      </c>
      <c r="D1371" s="32">
        <v>1</v>
      </c>
      <c r="E1371" s="23" t="s">
        <v>976</v>
      </c>
      <c r="F1371" s="29" t="s">
        <v>176</v>
      </c>
      <c r="G1371" s="24">
        <v>150000</v>
      </c>
      <c r="H1371" s="24">
        <v>150000</v>
      </c>
      <c r="I1371" s="25">
        <v>150000</v>
      </c>
      <c r="J1371" s="26">
        <f t="shared" si="808"/>
        <v>100</v>
      </c>
      <c r="K1371" s="28">
        <f t="shared" si="772"/>
        <v>150</v>
      </c>
      <c r="L1371" s="28">
        <v>150</v>
      </c>
      <c r="M1371" s="2">
        <f t="shared" si="781"/>
        <v>150</v>
      </c>
      <c r="N1371" s="2">
        <f t="shared" si="781"/>
        <v>150</v>
      </c>
      <c r="O1371" s="27">
        <f t="shared" si="810"/>
        <v>100</v>
      </c>
      <c r="P1371" s="34">
        <v>150</v>
      </c>
      <c r="Q1371" s="34">
        <f t="shared" si="801"/>
        <v>0</v>
      </c>
      <c r="R1371" s="67">
        <f t="shared" si="799"/>
        <v>0</v>
      </c>
    </row>
    <row r="1372" spans="1:18">
      <c r="A1372" s="30" t="s">
        <v>76</v>
      </c>
      <c r="B1372" s="31">
        <v>913</v>
      </c>
      <c r="C1372" s="32">
        <v>11</v>
      </c>
      <c r="D1372" s="32">
        <v>2</v>
      </c>
      <c r="E1372" s="23" t="s">
        <v>94</v>
      </c>
      <c r="F1372" s="29" t="s">
        <v>94</v>
      </c>
      <c r="G1372" s="24">
        <v>10300000</v>
      </c>
      <c r="H1372" s="24">
        <v>52329796</v>
      </c>
      <c r="I1372" s="25">
        <v>52329796</v>
      </c>
      <c r="J1372" s="26">
        <f t="shared" si="808"/>
        <v>100</v>
      </c>
      <c r="K1372" s="2">
        <f t="shared" ref="K1372:M1372" si="811">K1373+K1375</f>
        <v>10300</v>
      </c>
      <c r="L1372" s="2">
        <f t="shared" si="811"/>
        <v>52329.8</v>
      </c>
      <c r="M1372" s="2">
        <f t="shared" si="811"/>
        <v>52329.8</v>
      </c>
      <c r="N1372" s="2">
        <f>N1373+N1375</f>
        <v>52329.8</v>
      </c>
      <c r="O1372" s="27">
        <f t="shared" si="810"/>
        <v>100</v>
      </c>
      <c r="P1372" s="34">
        <v>52329.8</v>
      </c>
      <c r="Q1372" s="34">
        <f t="shared" si="801"/>
        <v>0</v>
      </c>
      <c r="R1372" s="67">
        <f t="shared" si="799"/>
        <v>0</v>
      </c>
    </row>
    <row r="1373" spans="1:18" ht="78.75">
      <c r="A1373" s="30" t="s">
        <v>977</v>
      </c>
      <c r="B1373" s="31">
        <v>913</v>
      </c>
      <c r="C1373" s="32">
        <v>11</v>
      </c>
      <c r="D1373" s="32">
        <v>2</v>
      </c>
      <c r="E1373" s="23" t="s">
        <v>978</v>
      </c>
      <c r="F1373" s="29" t="s">
        <v>94</v>
      </c>
      <c r="G1373" s="24">
        <v>0</v>
      </c>
      <c r="H1373" s="24">
        <v>25172896</v>
      </c>
      <c r="I1373" s="25">
        <v>25172896</v>
      </c>
      <c r="J1373" s="26">
        <f t="shared" si="808"/>
        <v>100</v>
      </c>
      <c r="K1373" s="2">
        <f t="shared" ref="K1373:M1373" si="812">K1374</f>
        <v>0</v>
      </c>
      <c r="L1373" s="2">
        <f t="shared" si="812"/>
        <v>25172.9</v>
      </c>
      <c r="M1373" s="2">
        <f t="shared" si="812"/>
        <v>25172.9</v>
      </c>
      <c r="N1373" s="2">
        <f>N1374</f>
        <v>25172.9</v>
      </c>
      <c r="O1373" s="27">
        <f t="shared" si="810"/>
        <v>100</v>
      </c>
      <c r="P1373" s="34">
        <v>25172.9</v>
      </c>
      <c r="Q1373" s="34">
        <f t="shared" si="801"/>
        <v>0</v>
      </c>
      <c r="R1373" s="67">
        <f t="shared" si="799"/>
        <v>0</v>
      </c>
    </row>
    <row r="1374" spans="1:18" ht="31.5">
      <c r="A1374" s="30" t="s">
        <v>429</v>
      </c>
      <c r="B1374" s="31">
        <v>913</v>
      </c>
      <c r="C1374" s="32">
        <v>11</v>
      </c>
      <c r="D1374" s="32">
        <v>2</v>
      </c>
      <c r="E1374" s="23" t="s">
        <v>978</v>
      </c>
      <c r="F1374" s="29" t="s">
        <v>430</v>
      </c>
      <c r="G1374" s="24">
        <v>0</v>
      </c>
      <c r="H1374" s="24">
        <v>25172896</v>
      </c>
      <c r="I1374" s="25">
        <v>25172896</v>
      </c>
      <c r="J1374" s="26">
        <f t="shared" si="808"/>
        <v>100</v>
      </c>
      <c r="K1374" s="28">
        <f t="shared" ref="K1374:K1446" si="813">G1374/1000</f>
        <v>0</v>
      </c>
      <c r="L1374" s="28">
        <v>25172.9</v>
      </c>
      <c r="M1374" s="2">
        <f t="shared" si="781"/>
        <v>25172.9</v>
      </c>
      <c r="N1374" s="2">
        <f t="shared" si="781"/>
        <v>25172.9</v>
      </c>
      <c r="O1374" s="27">
        <f t="shared" si="810"/>
        <v>100</v>
      </c>
      <c r="P1374" s="34">
        <v>25172.9</v>
      </c>
      <c r="Q1374" s="34">
        <f t="shared" si="801"/>
        <v>0</v>
      </c>
      <c r="R1374" s="67">
        <f t="shared" si="799"/>
        <v>0</v>
      </c>
    </row>
    <row r="1375" spans="1:18" ht="63">
      <c r="A1375" s="30" t="s">
        <v>427</v>
      </c>
      <c r="B1375" s="31">
        <v>913</v>
      </c>
      <c r="C1375" s="32">
        <v>11</v>
      </c>
      <c r="D1375" s="32">
        <v>2</v>
      </c>
      <c r="E1375" s="23" t="s">
        <v>979</v>
      </c>
      <c r="F1375" s="29"/>
      <c r="G1375" s="24">
        <v>10300000</v>
      </c>
      <c r="H1375" s="24">
        <v>27156900</v>
      </c>
      <c r="I1375" s="25">
        <v>27156900</v>
      </c>
      <c r="J1375" s="26">
        <f t="shared" si="808"/>
        <v>100</v>
      </c>
      <c r="K1375" s="2">
        <f t="shared" ref="K1375:M1375" si="814">K1376</f>
        <v>10300</v>
      </c>
      <c r="L1375" s="2">
        <f t="shared" si="814"/>
        <v>27156.9</v>
      </c>
      <c r="M1375" s="2">
        <f t="shared" si="814"/>
        <v>27156.9</v>
      </c>
      <c r="N1375" s="2">
        <f>N1376</f>
        <v>27156.9</v>
      </c>
      <c r="O1375" s="27">
        <f t="shared" si="810"/>
        <v>100</v>
      </c>
      <c r="P1375" s="34">
        <v>27156.9</v>
      </c>
      <c r="Q1375" s="34">
        <f t="shared" si="801"/>
        <v>0</v>
      </c>
      <c r="R1375" s="67">
        <f t="shared" si="799"/>
        <v>0</v>
      </c>
    </row>
    <row r="1376" spans="1:18" ht="31.5">
      <c r="A1376" s="30" t="s">
        <v>429</v>
      </c>
      <c r="B1376" s="31">
        <v>913</v>
      </c>
      <c r="C1376" s="32">
        <v>11</v>
      </c>
      <c r="D1376" s="32">
        <v>2</v>
      </c>
      <c r="E1376" s="23" t="s">
        <v>979</v>
      </c>
      <c r="F1376" s="29" t="s">
        <v>430</v>
      </c>
      <c r="G1376" s="24">
        <v>10300000</v>
      </c>
      <c r="H1376" s="24">
        <v>27156900</v>
      </c>
      <c r="I1376" s="25">
        <v>27156900</v>
      </c>
      <c r="J1376" s="26">
        <f t="shared" si="808"/>
        <v>100</v>
      </c>
      <c r="K1376" s="28">
        <f t="shared" si="813"/>
        <v>10300</v>
      </c>
      <c r="L1376" s="28">
        <v>27156.9</v>
      </c>
      <c r="M1376" s="2">
        <f t="shared" si="781"/>
        <v>27156.9</v>
      </c>
      <c r="N1376" s="2">
        <f t="shared" si="781"/>
        <v>27156.9</v>
      </c>
      <c r="O1376" s="27">
        <f t="shared" si="810"/>
        <v>100</v>
      </c>
      <c r="P1376" s="34">
        <v>27156.9</v>
      </c>
      <c r="Q1376" s="34">
        <f t="shared" si="801"/>
        <v>0</v>
      </c>
      <c r="R1376" s="67">
        <f t="shared" si="799"/>
        <v>0</v>
      </c>
    </row>
    <row r="1377" spans="1:18">
      <c r="A1377" s="30" t="s">
        <v>77</v>
      </c>
      <c r="B1377" s="31">
        <v>913</v>
      </c>
      <c r="C1377" s="32">
        <v>11</v>
      </c>
      <c r="D1377" s="32">
        <v>3</v>
      </c>
      <c r="E1377" s="23" t="s">
        <v>94</v>
      </c>
      <c r="F1377" s="29" t="s">
        <v>94</v>
      </c>
      <c r="G1377" s="24">
        <v>14764700</v>
      </c>
      <c r="H1377" s="24">
        <v>21054972</v>
      </c>
      <c r="I1377" s="25">
        <v>21054972</v>
      </c>
      <c r="J1377" s="26">
        <f t="shared" si="808"/>
        <v>100</v>
      </c>
      <c r="K1377" s="2">
        <f t="shared" ref="K1377:M1377" si="815">K1378+K1380+K1382+K1384+K1386+K1388</f>
        <v>14764.7</v>
      </c>
      <c r="L1377" s="2">
        <f t="shared" si="815"/>
        <v>21055</v>
      </c>
      <c r="M1377" s="2">
        <f t="shared" si="815"/>
        <v>21055</v>
      </c>
      <c r="N1377" s="2">
        <f>N1378+N1380+N1382+N1384+N1386+N1388</f>
        <v>21055</v>
      </c>
      <c r="O1377" s="27">
        <f t="shared" si="810"/>
        <v>100</v>
      </c>
      <c r="P1377" s="34">
        <v>21055</v>
      </c>
      <c r="Q1377" s="34">
        <f t="shared" si="801"/>
        <v>0</v>
      </c>
      <c r="R1377" s="67">
        <f t="shared" si="799"/>
        <v>0</v>
      </c>
    </row>
    <row r="1378" spans="1:18" ht="78.75">
      <c r="A1378" s="30" t="s">
        <v>119</v>
      </c>
      <c r="B1378" s="31">
        <v>913</v>
      </c>
      <c r="C1378" s="32">
        <v>11</v>
      </c>
      <c r="D1378" s="32">
        <v>3</v>
      </c>
      <c r="E1378" s="23" t="s">
        <v>120</v>
      </c>
      <c r="F1378" s="29" t="s">
        <v>94</v>
      </c>
      <c r="G1378" s="24">
        <v>0</v>
      </c>
      <c r="H1378" s="24">
        <v>200000</v>
      </c>
      <c r="I1378" s="25">
        <v>200000</v>
      </c>
      <c r="J1378" s="26">
        <f t="shared" si="808"/>
        <v>100</v>
      </c>
      <c r="K1378" s="2">
        <f t="shared" ref="K1378:M1378" si="816">K1379</f>
        <v>0</v>
      </c>
      <c r="L1378" s="2">
        <f t="shared" si="816"/>
        <v>200</v>
      </c>
      <c r="M1378" s="2">
        <f t="shared" si="816"/>
        <v>200</v>
      </c>
      <c r="N1378" s="2">
        <f>N1379</f>
        <v>200</v>
      </c>
      <c r="O1378" s="27">
        <f t="shared" si="810"/>
        <v>100</v>
      </c>
      <c r="P1378" s="34">
        <v>200</v>
      </c>
      <c r="Q1378" s="34">
        <f t="shared" si="801"/>
        <v>0</v>
      </c>
      <c r="R1378" s="67">
        <f t="shared" si="799"/>
        <v>0</v>
      </c>
    </row>
    <row r="1379" spans="1:18">
      <c r="A1379" s="30" t="s">
        <v>175</v>
      </c>
      <c r="B1379" s="31">
        <v>913</v>
      </c>
      <c r="C1379" s="32">
        <v>11</v>
      </c>
      <c r="D1379" s="32">
        <v>3</v>
      </c>
      <c r="E1379" s="23" t="s">
        <v>120</v>
      </c>
      <c r="F1379" s="29" t="s">
        <v>176</v>
      </c>
      <c r="G1379" s="24">
        <v>0</v>
      </c>
      <c r="H1379" s="24">
        <v>200000</v>
      </c>
      <c r="I1379" s="25">
        <v>200000</v>
      </c>
      <c r="J1379" s="26">
        <f t="shared" si="808"/>
        <v>100</v>
      </c>
      <c r="K1379" s="28">
        <f t="shared" si="813"/>
        <v>0</v>
      </c>
      <c r="L1379" s="28">
        <v>200</v>
      </c>
      <c r="M1379" s="2">
        <f t="shared" si="781"/>
        <v>200</v>
      </c>
      <c r="N1379" s="2">
        <f t="shared" si="781"/>
        <v>200</v>
      </c>
      <c r="O1379" s="27">
        <f t="shared" si="810"/>
        <v>100</v>
      </c>
      <c r="P1379" s="34">
        <v>200</v>
      </c>
      <c r="Q1379" s="34">
        <f t="shared" si="801"/>
        <v>0</v>
      </c>
      <c r="R1379" s="67">
        <f t="shared" si="799"/>
        <v>0</v>
      </c>
    </row>
    <row r="1380" spans="1:18" ht="94.5">
      <c r="A1380" s="30" t="s">
        <v>961</v>
      </c>
      <c r="B1380" s="31">
        <v>913</v>
      </c>
      <c r="C1380" s="32">
        <v>11</v>
      </c>
      <c r="D1380" s="32">
        <v>3</v>
      </c>
      <c r="E1380" s="23" t="s">
        <v>962</v>
      </c>
      <c r="F1380" s="29" t="s">
        <v>94</v>
      </c>
      <c r="G1380" s="24">
        <v>0</v>
      </c>
      <c r="H1380" s="24">
        <v>200000</v>
      </c>
      <c r="I1380" s="25">
        <v>200000</v>
      </c>
      <c r="J1380" s="26">
        <f t="shared" si="808"/>
        <v>100</v>
      </c>
      <c r="K1380" s="2">
        <f t="shared" ref="K1380:M1380" si="817">K1381</f>
        <v>0</v>
      </c>
      <c r="L1380" s="2">
        <f t="shared" si="817"/>
        <v>200</v>
      </c>
      <c r="M1380" s="2">
        <f t="shared" si="817"/>
        <v>200</v>
      </c>
      <c r="N1380" s="2">
        <f>N1381</f>
        <v>200</v>
      </c>
      <c r="O1380" s="27">
        <f t="shared" si="810"/>
        <v>100</v>
      </c>
      <c r="P1380" s="34">
        <v>200</v>
      </c>
      <c r="Q1380" s="34">
        <f t="shared" si="801"/>
        <v>0</v>
      </c>
      <c r="R1380" s="67">
        <f t="shared" si="799"/>
        <v>0</v>
      </c>
    </row>
    <row r="1381" spans="1:18">
      <c r="A1381" s="30" t="s">
        <v>175</v>
      </c>
      <c r="B1381" s="31">
        <v>913</v>
      </c>
      <c r="C1381" s="32">
        <v>11</v>
      </c>
      <c r="D1381" s="32">
        <v>3</v>
      </c>
      <c r="E1381" s="23" t="s">
        <v>962</v>
      </c>
      <c r="F1381" s="29" t="s">
        <v>176</v>
      </c>
      <c r="G1381" s="24">
        <v>0</v>
      </c>
      <c r="H1381" s="24">
        <v>200000</v>
      </c>
      <c r="I1381" s="25">
        <v>200000</v>
      </c>
      <c r="J1381" s="26">
        <f t="shared" si="808"/>
        <v>100</v>
      </c>
      <c r="K1381" s="28">
        <f t="shared" si="813"/>
        <v>0</v>
      </c>
      <c r="L1381" s="28">
        <v>200</v>
      </c>
      <c r="M1381" s="2">
        <f t="shared" si="781"/>
        <v>200</v>
      </c>
      <c r="N1381" s="2">
        <f t="shared" si="781"/>
        <v>200</v>
      </c>
      <c r="O1381" s="27">
        <f t="shared" si="810"/>
        <v>100</v>
      </c>
      <c r="P1381" s="34">
        <v>200</v>
      </c>
      <c r="Q1381" s="34">
        <f t="shared" si="801"/>
        <v>0</v>
      </c>
      <c r="R1381" s="67">
        <f t="shared" si="799"/>
        <v>0</v>
      </c>
    </row>
    <row r="1382" spans="1:18" ht="63">
      <c r="A1382" s="30" t="s">
        <v>980</v>
      </c>
      <c r="B1382" s="31">
        <v>913</v>
      </c>
      <c r="C1382" s="32">
        <v>11</v>
      </c>
      <c r="D1382" s="32">
        <v>3</v>
      </c>
      <c r="E1382" s="23" t="s">
        <v>981</v>
      </c>
      <c r="F1382" s="29" t="s">
        <v>94</v>
      </c>
      <c r="G1382" s="24">
        <v>4000000</v>
      </c>
      <c r="H1382" s="24">
        <v>4195000</v>
      </c>
      <c r="I1382" s="25">
        <v>4195000</v>
      </c>
      <c r="J1382" s="26">
        <f t="shared" si="808"/>
        <v>100</v>
      </c>
      <c r="K1382" s="2">
        <f t="shared" ref="K1382:M1382" si="818">K1383</f>
        <v>4000</v>
      </c>
      <c r="L1382" s="2">
        <f t="shared" si="818"/>
        <v>4195</v>
      </c>
      <c r="M1382" s="2">
        <f t="shared" si="818"/>
        <v>4195</v>
      </c>
      <c r="N1382" s="2">
        <f>N1383</f>
        <v>4195</v>
      </c>
      <c r="O1382" s="27">
        <f t="shared" si="810"/>
        <v>100</v>
      </c>
      <c r="P1382" s="34">
        <v>4195</v>
      </c>
      <c r="Q1382" s="34">
        <f t="shared" si="801"/>
        <v>0</v>
      </c>
      <c r="R1382" s="67">
        <f t="shared" si="799"/>
        <v>0</v>
      </c>
    </row>
    <row r="1383" spans="1:18">
      <c r="A1383" s="30" t="s">
        <v>175</v>
      </c>
      <c r="B1383" s="31">
        <v>913</v>
      </c>
      <c r="C1383" s="32">
        <v>11</v>
      </c>
      <c r="D1383" s="32">
        <v>3</v>
      </c>
      <c r="E1383" s="23" t="s">
        <v>981</v>
      </c>
      <c r="F1383" s="29" t="s">
        <v>176</v>
      </c>
      <c r="G1383" s="24">
        <v>4000000</v>
      </c>
      <c r="H1383" s="24">
        <v>4195000</v>
      </c>
      <c r="I1383" s="25">
        <v>4195000</v>
      </c>
      <c r="J1383" s="26">
        <f t="shared" si="808"/>
        <v>100</v>
      </c>
      <c r="K1383" s="28">
        <f t="shared" si="813"/>
        <v>4000</v>
      </c>
      <c r="L1383" s="28">
        <v>4195</v>
      </c>
      <c r="M1383" s="2">
        <f t="shared" si="781"/>
        <v>4195</v>
      </c>
      <c r="N1383" s="2">
        <f t="shared" si="781"/>
        <v>4195</v>
      </c>
      <c r="O1383" s="27">
        <f t="shared" si="810"/>
        <v>100</v>
      </c>
      <c r="P1383" s="34">
        <v>4195</v>
      </c>
      <c r="Q1383" s="34">
        <f t="shared" si="801"/>
        <v>0</v>
      </c>
      <c r="R1383" s="67">
        <f t="shared" si="799"/>
        <v>0</v>
      </c>
    </row>
    <row r="1384" spans="1:18" ht="63">
      <c r="A1384" s="30" t="s">
        <v>971</v>
      </c>
      <c r="B1384" s="31">
        <v>913</v>
      </c>
      <c r="C1384" s="32">
        <v>11</v>
      </c>
      <c r="D1384" s="32">
        <v>3</v>
      </c>
      <c r="E1384" s="23" t="s">
        <v>972</v>
      </c>
      <c r="F1384" s="29" t="s">
        <v>94</v>
      </c>
      <c r="G1384" s="24">
        <v>249000</v>
      </c>
      <c r="H1384" s="24">
        <v>286289</v>
      </c>
      <c r="I1384" s="25">
        <v>286289</v>
      </c>
      <c r="J1384" s="26">
        <f t="shared" si="808"/>
        <v>100</v>
      </c>
      <c r="K1384" s="2">
        <f t="shared" ref="K1384:M1384" si="819">K1385</f>
        <v>249</v>
      </c>
      <c r="L1384" s="2">
        <f t="shared" si="819"/>
        <v>286.3</v>
      </c>
      <c r="M1384" s="2">
        <f t="shared" si="819"/>
        <v>286.3</v>
      </c>
      <c r="N1384" s="2">
        <f>N1385</f>
        <v>286.3</v>
      </c>
      <c r="O1384" s="27">
        <f t="shared" si="810"/>
        <v>100</v>
      </c>
      <c r="P1384" s="34">
        <v>286.3</v>
      </c>
      <c r="Q1384" s="34">
        <f t="shared" si="801"/>
        <v>0</v>
      </c>
      <c r="R1384" s="67">
        <f t="shared" si="799"/>
        <v>0</v>
      </c>
    </row>
    <row r="1385" spans="1:18">
      <c r="A1385" s="30" t="s">
        <v>175</v>
      </c>
      <c r="B1385" s="31">
        <v>913</v>
      </c>
      <c r="C1385" s="32">
        <v>11</v>
      </c>
      <c r="D1385" s="32">
        <v>3</v>
      </c>
      <c r="E1385" s="23" t="s">
        <v>972</v>
      </c>
      <c r="F1385" s="29" t="s">
        <v>176</v>
      </c>
      <c r="G1385" s="24">
        <v>249000</v>
      </c>
      <c r="H1385" s="24">
        <v>286289</v>
      </c>
      <c r="I1385" s="25">
        <v>286289</v>
      </c>
      <c r="J1385" s="26">
        <f t="shared" si="808"/>
        <v>100</v>
      </c>
      <c r="K1385" s="28">
        <f t="shared" si="813"/>
        <v>249</v>
      </c>
      <c r="L1385" s="28">
        <v>286.3</v>
      </c>
      <c r="M1385" s="2">
        <f t="shared" si="781"/>
        <v>286.3</v>
      </c>
      <c r="N1385" s="2">
        <f t="shared" si="781"/>
        <v>286.3</v>
      </c>
      <c r="O1385" s="27">
        <f t="shared" si="810"/>
        <v>100</v>
      </c>
      <c r="P1385" s="34">
        <v>286.3</v>
      </c>
      <c r="Q1385" s="34">
        <f t="shared" si="801"/>
        <v>0</v>
      </c>
      <c r="R1385" s="67">
        <f t="shared" si="799"/>
        <v>0</v>
      </c>
    </row>
    <row r="1386" spans="1:18" ht="63">
      <c r="A1386" s="30" t="s">
        <v>982</v>
      </c>
      <c r="B1386" s="31">
        <v>913</v>
      </c>
      <c r="C1386" s="32">
        <v>11</v>
      </c>
      <c r="D1386" s="32">
        <v>3</v>
      </c>
      <c r="E1386" s="23" t="s">
        <v>983</v>
      </c>
      <c r="F1386" s="29" t="s">
        <v>94</v>
      </c>
      <c r="G1386" s="24">
        <v>10515700</v>
      </c>
      <c r="H1386" s="24">
        <v>10734200</v>
      </c>
      <c r="I1386" s="25">
        <v>10734200</v>
      </c>
      <c r="J1386" s="26">
        <f t="shared" si="808"/>
        <v>100</v>
      </c>
      <c r="K1386" s="2">
        <f t="shared" ref="K1386:M1386" si="820">K1387</f>
        <v>10515.7</v>
      </c>
      <c r="L1386" s="2">
        <f t="shared" si="820"/>
        <v>10734.2</v>
      </c>
      <c r="M1386" s="2">
        <f t="shared" si="820"/>
        <v>10734.2</v>
      </c>
      <c r="N1386" s="2">
        <f>N1387</f>
        <v>10734.2</v>
      </c>
      <c r="O1386" s="27">
        <f t="shared" si="810"/>
        <v>100</v>
      </c>
      <c r="P1386" s="34">
        <v>10734.2</v>
      </c>
      <c r="Q1386" s="34">
        <f t="shared" si="801"/>
        <v>0</v>
      </c>
      <c r="R1386" s="67">
        <f t="shared" si="799"/>
        <v>0</v>
      </c>
    </row>
    <row r="1387" spans="1:18" ht="47.25">
      <c r="A1387" s="30" t="s">
        <v>211</v>
      </c>
      <c r="B1387" s="31">
        <v>913</v>
      </c>
      <c r="C1387" s="32">
        <v>11</v>
      </c>
      <c r="D1387" s="32">
        <v>3</v>
      </c>
      <c r="E1387" s="23" t="s">
        <v>983</v>
      </c>
      <c r="F1387" s="29" t="s">
        <v>212</v>
      </c>
      <c r="G1387" s="24">
        <v>10515700</v>
      </c>
      <c r="H1387" s="24">
        <v>10734200</v>
      </c>
      <c r="I1387" s="25">
        <v>10734200</v>
      </c>
      <c r="J1387" s="26">
        <f t="shared" si="808"/>
        <v>100</v>
      </c>
      <c r="K1387" s="28">
        <f t="shared" si="813"/>
        <v>10515.7</v>
      </c>
      <c r="L1387" s="28">
        <v>10734.2</v>
      </c>
      <c r="M1387" s="2">
        <f t="shared" si="781"/>
        <v>10734.2</v>
      </c>
      <c r="N1387" s="2">
        <f t="shared" si="781"/>
        <v>10734.2</v>
      </c>
      <c r="O1387" s="27">
        <f t="shared" si="810"/>
        <v>100</v>
      </c>
      <c r="P1387" s="34">
        <v>10734.2</v>
      </c>
      <c r="Q1387" s="34">
        <f t="shared" si="801"/>
        <v>0</v>
      </c>
      <c r="R1387" s="67">
        <f t="shared" si="799"/>
        <v>0</v>
      </c>
    </row>
    <row r="1388" spans="1:18" ht="94.5">
      <c r="A1388" s="30" t="s">
        <v>973</v>
      </c>
      <c r="B1388" s="31">
        <v>913</v>
      </c>
      <c r="C1388" s="32">
        <v>11</v>
      </c>
      <c r="D1388" s="32">
        <v>3</v>
      </c>
      <c r="E1388" s="23" t="s">
        <v>974</v>
      </c>
      <c r="F1388" s="29" t="s">
        <v>94</v>
      </c>
      <c r="G1388" s="24">
        <v>0</v>
      </c>
      <c r="H1388" s="24">
        <v>5439483</v>
      </c>
      <c r="I1388" s="25">
        <v>5439483</v>
      </c>
      <c r="J1388" s="26">
        <f t="shared" si="808"/>
        <v>100</v>
      </c>
      <c r="K1388" s="2">
        <f t="shared" ref="K1388:M1388" si="821">K1389</f>
        <v>0</v>
      </c>
      <c r="L1388" s="2">
        <f t="shared" si="821"/>
        <v>5439.5</v>
      </c>
      <c r="M1388" s="2">
        <f t="shared" si="821"/>
        <v>5439.5</v>
      </c>
      <c r="N1388" s="2">
        <f>N1389</f>
        <v>5439.5</v>
      </c>
      <c r="O1388" s="27">
        <f t="shared" si="810"/>
        <v>100</v>
      </c>
      <c r="P1388" s="34">
        <v>5439.5</v>
      </c>
      <c r="Q1388" s="34">
        <f t="shared" si="801"/>
        <v>0</v>
      </c>
      <c r="R1388" s="67">
        <f t="shared" si="799"/>
        <v>0</v>
      </c>
    </row>
    <row r="1389" spans="1:18">
      <c r="A1389" s="30" t="s">
        <v>175</v>
      </c>
      <c r="B1389" s="31">
        <v>913</v>
      </c>
      <c r="C1389" s="32">
        <v>11</v>
      </c>
      <c r="D1389" s="32">
        <v>3</v>
      </c>
      <c r="E1389" s="23" t="s">
        <v>974</v>
      </c>
      <c r="F1389" s="29" t="s">
        <v>176</v>
      </c>
      <c r="G1389" s="24">
        <v>0</v>
      </c>
      <c r="H1389" s="24">
        <v>5439483</v>
      </c>
      <c r="I1389" s="25">
        <v>5439483</v>
      </c>
      <c r="J1389" s="26">
        <f t="shared" si="808"/>
        <v>100</v>
      </c>
      <c r="K1389" s="28">
        <f t="shared" si="813"/>
        <v>0</v>
      </c>
      <c r="L1389" s="28">
        <v>5439.5</v>
      </c>
      <c r="M1389" s="2">
        <f t="shared" si="781"/>
        <v>5439.5</v>
      </c>
      <c r="N1389" s="2">
        <f t="shared" si="781"/>
        <v>5439.5</v>
      </c>
      <c r="O1389" s="27">
        <f t="shared" si="810"/>
        <v>100</v>
      </c>
      <c r="P1389" s="34">
        <v>5439.5</v>
      </c>
      <c r="Q1389" s="34">
        <f t="shared" si="801"/>
        <v>0</v>
      </c>
      <c r="R1389" s="67">
        <f t="shared" si="799"/>
        <v>0</v>
      </c>
    </row>
    <row r="1390" spans="1:18">
      <c r="A1390" s="30" t="s">
        <v>78</v>
      </c>
      <c r="B1390" s="31">
        <v>913</v>
      </c>
      <c r="C1390" s="32">
        <v>11</v>
      </c>
      <c r="D1390" s="32">
        <v>5</v>
      </c>
      <c r="E1390" s="23" t="s">
        <v>94</v>
      </c>
      <c r="F1390" s="29" t="s">
        <v>94</v>
      </c>
      <c r="G1390" s="24">
        <v>9761900</v>
      </c>
      <c r="H1390" s="24">
        <v>11482900</v>
      </c>
      <c r="I1390" s="25">
        <v>11359378.92</v>
      </c>
      <c r="J1390" s="26">
        <f t="shared" si="808"/>
        <v>98.9</v>
      </c>
      <c r="K1390" s="2">
        <f t="shared" ref="K1390:M1390" si="822">K1391+K1398+K1404</f>
        <v>9761.9</v>
      </c>
      <c r="L1390" s="2">
        <f t="shared" si="822"/>
        <v>11482.9</v>
      </c>
      <c r="M1390" s="2">
        <f t="shared" si="822"/>
        <v>11482.9</v>
      </c>
      <c r="N1390" s="2">
        <f>N1391+N1398+N1404</f>
        <v>11359.4</v>
      </c>
      <c r="O1390" s="27">
        <f t="shared" si="810"/>
        <v>98.9</v>
      </c>
      <c r="P1390" s="34">
        <v>11359.4</v>
      </c>
      <c r="Q1390" s="34">
        <f t="shared" si="801"/>
        <v>0</v>
      </c>
      <c r="R1390" s="67">
        <f t="shared" si="799"/>
        <v>0</v>
      </c>
    </row>
    <row r="1391" spans="1:18" ht="63">
      <c r="A1391" s="30" t="s">
        <v>984</v>
      </c>
      <c r="B1391" s="31">
        <v>913</v>
      </c>
      <c r="C1391" s="32">
        <v>11</v>
      </c>
      <c r="D1391" s="32">
        <v>5</v>
      </c>
      <c r="E1391" s="23" t="s">
        <v>985</v>
      </c>
      <c r="F1391" s="29"/>
      <c r="G1391" s="24">
        <f>SUM(G1392:G1397)</f>
        <v>4805200</v>
      </c>
      <c r="H1391" s="24">
        <f t="shared" ref="H1391:I1391" si="823">SUM(H1392:H1397)</f>
        <v>4771200</v>
      </c>
      <c r="I1391" s="24">
        <f t="shared" si="823"/>
        <v>4729609.24</v>
      </c>
      <c r="J1391" s="26">
        <f t="shared" si="808"/>
        <v>99.1</v>
      </c>
      <c r="K1391" s="2">
        <f t="shared" ref="K1391:M1391" si="824">SUM(K1392:K1397)</f>
        <v>4805.2</v>
      </c>
      <c r="L1391" s="2">
        <f t="shared" ref="L1391" si="825">SUM(L1392:L1397)</f>
        <v>4771.2</v>
      </c>
      <c r="M1391" s="2">
        <f t="shared" si="824"/>
        <v>4771.2</v>
      </c>
      <c r="N1391" s="2">
        <f>SUM(N1392:N1397)</f>
        <v>4729.6000000000004</v>
      </c>
      <c r="O1391" s="27">
        <f t="shared" si="810"/>
        <v>99.1</v>
      </c>
      <c r="P1391" s="34">
        <v>4729.6000000000004</v>
      </c>
      <c r="Q1391" s="34">
        <f t="shared" si="801"/>
        <v>0</v>
      </c>
      <c r="R1391" s="67">
        <f t="shared" si="799"/>
        <v>0</v>
      </c>
    </row>
    <row r="1392" spans="1:18" ht="31.5">
      <c r="A1392" s="30" t="s">
        <v>187</v>
      </c>
      <c r="B1392" s="31">
        <v>913</v>
      </c>
      <c r="C1392" s="32">
        <v>11</v>
      </c>
      <c r="D1392" s="32">
        <v>5</v>
      </c>
      <c r="E1392" s="23" t="s">
        <v>985</v>
      </c>
      <c r="F1392" s="29" t="s">
        <v>188</v>
      </c>
      <c r="G1392" s="24">
        <v>3957700</v>
      </c>
      <c r="H1392" s="24">
        <v>3991870</v>
      </c>
      <c r="I1392" s="25">
        <v>3952849.24</v>
      </c>
      <c r="J1392" s="26">
        <f t="shared" si="808"/>
        <v>99</v>
      </c>
      <c r="K1392" s="28">
        <f t="shared" si="813"/>
        <v>3957.7</v>
      </c>
      <c r="L1392" s="28">
        <v>3991.9</v>
      </c>
      <c r="M1392" s="2">
        <f t="shared" ref="M1392:N1455" si="826">H1392/1000</f>
        <v>3991.9</v>
      </c>
      <c r="N1392" s="2">
        <f>I1392/1000+0.1</f>
        <v>3952.9</v>
      </c>
      <c r="O1392" s="27">
        <f t="shared" si="810"/>
        <v>99</v>
      </c>
      <c r="P1392" s="34">
        <v>3952.8</v>
      </c>
      <c r="Q1392" s="34">
        <f t="shared" si="801"/>
        <v>0.1</v>
      </c>
      <c r="R1392" s="67">
        <f t="shared" si="799"/>
        <v>0</v>
      </c>
    </row>
    <row r="1393" spans="1:18" ht="31.5">
      <c r="A1393" s="30" t="s">
        <v>189</v>
      </c>
      <c r="B1393" s="31">
        <v>913</v>
      </c>
      <c r="C1393" s="32">
        <v>11</v>
      </c>
      <c r="D1393" s="32">
        <v>5</v>
      </c>
      <c r="E1393" s="23" t="s">
        <v>985</v>
      </c>
      <c r="F1393" s="29" t="s">
        <v>190</v>
      </c>
      <c r="G1393" s="24">
        <v>145000</v>
      </c>
      <c r="H1393" s="24">
        <v>125900</v>
      </c>
      <c r="I1393" s="25">
        <v>125900</v>
      </c>
      <c r="J1393" s="26">
        <f t="shared" si="808"/>
        <v>100</v>
      </c>
      <c r="K1393" s="28">
        <f t="shared" si="813"/>
        <v>145</v>
      </c>
      <c r="L1393" s="28">
        <v>125.9</v>
      </c>
      <c r="M1393" s="2">
        <f t="shared" si="826"/>
        <v>125.9</v>
      </c>
      <c r="N1393" s="2">
        <f t="shared" si="826"/>
        <v>125.9</v>
      </c>
      <c r="O1393" s="27">
        <f t="shared" si="810"/>
        <v>100</v>
      </c>
      <c r="P1393" s="34">
        <v>125.9</v>
      </c>
      <c r="Q1393" s="34">
        <f t="shared" si="801"/>
        <v>0</v>
      </c>
      <c r="R1393" s="67">
        <f t="shared" si="799"/>
        <v>0</v>
      </c>
    </row>
    <row r="1394" spans="1:18" ht="31.5">
      <c r="A1394" s="30" t="s">
        <v>191</v>
      </c>
      <c r="B1394" s="31">
        <v>913</v>
      </c>
      <c r="C1394" s="32">
        <v>11</v>
      </c>
      <c r="D1394" s="32">
        <v>5</v>
      </c>
      <c r="E1394" s="23" t="s">
        <v>985</v>
      </c>
      <c r="F1394" s="29" t="s">
        <v>192</v>
      </c>
      <c r="G1394" s="24">
        <v>155000</v>
      </c>
      <c r="H1394" s="24">
        <v>154014</v>
      </c>
      <c r="I1394" s="25">
        <v>154014</v>
      </c>
      <c r="J1394" s="26">
        <f t="shared" si="808"/>
        <v>100</v>
      </c>
      <c r="K1394" s="28">
        <f t="shared" si="813"/>
        <v>155</v>
      </c>
      <c r="L1394" s="28">
        <v>154</v>
      </c>
      <c r="M1394" s="2">
        <f t="shared" si="826"/>
        <v>154</v>
      </c>
      <c r="N1394" s="2">
        <f t="shared" si="826"/>
        <v>154</v>
      </c>
      <c r="O1394" s="27">
        <f t="shared" si="810"/>
        <v>100</v>
      </c>
      <c r="P1394" s="34">
        <v>154</v>
      </c>
      <c r="Q1394" s="34">
        <f t="shared" si="801"/>
        <v>0</v>
      </c>
      <c r="R1394" s="67">
        <f t="shared" si="799"/>
        <v>0</v>
      </c>
    </row>
    <row r="1395" spans="1:18" ht="31.5">
      <c r="A1395" s="30" t="s">
        <v>114</v>
      </c>
      <c r="B1395" s="31">
        <v>913</v>
      </c>
      <c r="C1395" s="32">
        <v>11</v>
      </c>
      <c r="D1395" s="32">
        <v>5</v>
      </c>
      <c r="E1395" s="23" t="s">
        <v>985</v>
      </c>
      <c r="F1395" s="29" t="s">
        <v>115</v>
      </c>
      <c r="G1395" s="24">
        <v>524000</v>
      </c>
      <c r="H1395" s="24">
        <v>475916</v>
      </c>
      <c r="I1395" s="25">
        <v>475916</v>
      </c>
      <c r="J1395" s="26">
        <f t="shared" si="808"/>
        <v>100</v>
      </c>
      <c r="K1395" s="28">
        <f t="shared" si="813"/>
        <v>524</v>
      </c>
      <c r="L1395" s="28">
        <v>475.9</v>
      </c>
      <c r="M1395" s="2">
        <f t="shared" si="826"/>
        <v>475.9</v>
      </c>
      <c r="N1395" s="2">
        <f t="shared" si="826"/>
        <v>475.9</v>
      </c>
      <c r="O1395" s="27">
        <f t="shared" si="810"/>
        <v>100</v>
      </c>
      <c r="P1395" s="34">
        <v>475.9</v>
      </c>
      <c r="Q1395" s="34">
        <f t="shared" si="801"/>
        <v>0</v>
      </c>
      <c r="R1395" s="67">
        <f t="shared" si="799"/>
        <v>0</v>
      </c>
    </row>
    <row r="1396" spans="1:18">
      <c r="A1396" s="30" t="s">
        <v>195</v>
      </c>
      <c r="B1396" s="31">
        <v>913</v>
      </c>
      <c r="C1396" s="32">
        <v>11</v>
      </c>
      <c r="D1396" s="32">
        <v>5</v>
      </c>
      <c r="E1396" s="23" t="s">
        <v>985</v>
      </c>
      <c r="F1396" s="29" t="s">
        <v>196</v>
      </c>
      <c r="G1396" s="24">
        <v>20200</v>
      </c>
      <c r="H1396" s="24">
        <v>20200</v>
      </c>
      <c r="I1396" s="25">
        <v>17630</v>
      </c>
      <c r="J1396" s="26">
        <f t="shared" si="808"/>
        <v>87.3</v>
      </c>
      <c r="K1396" s="28">
        <f t="shared" si="813"/>
        <v>20.2</v>
      </c>
      <c r="L1396" s="28">
        <v>20.2</v>
      </c>
      <c r="M1396" s="2">
        <f t="shared" si="826"/>
        <v>20.2</v>
      </c>
      <c r="N1396" s="2">
        <f t="shared" si="826"/>
        <v>17.600000000000001</v>
      </c>
      <c r="O1396" s="27">
        <f t="shared" si="810"/>
        <v>87.1</v>
      </c>
      <c r="P1396" s="34">
        <v>17.600000000000001</v>
      </c>
      <c r="Q1396" s="34">
        <f t="shared" si="801"/>
        <v>0</v>
      </c>
      <c r="R1396" s="67">
        <f t="shared" si="799"/>
        <v>0</v>
      </c>
    </row>
    <row r="1397" spans="1:18">
      <c r="A1397" s="30" t="s">
        <v>197</v>
      </c>
      <c r="B1397" s="31">
        <v>913</v>
      </c>
      <c r="C1397" s="32">
        <v>11</v>
      </c>
      <c r="D1397" s="32">
        <v>5</v>
      </c>
      <c r="E1397" s="23" t="s">
        <v>985</v>
      </c>
      <c r="F1397" s="29" t="s">
        <v>198</v>
      </c>
      <c r="G1397" s="24">
        <v>3300</v>
      </c>
      <c r="H1397" s="24">
        <v>3300</v>
      </c>
      <c r="I1397" s="25">
        <v>3300</v>
      </c>
      <c r="J1397" s="26">
        <f t="shared" si="808"/>
        <v>100</v>
      </c>
      <c r="K1397" s="28">
        <f t="shared" si="813"/>
        <v>3.3</v>
      </c>
      <c r="L1397" s="28">
        <v>3.3</v>
      </c>
      <c r="M1397" s="2">
        <f t="shared" si="826"/>
        <v>3.3</v>
      </c>
      <c r="N1397" s="2">
        <f t="shared" si="826"/>
        <v>3.3</v>
      </c>
      <c r="O1397" s="27">
        <f t="shared" si="810"/>
        <v>100</v>
      </c>
      <c r="P1397" s="34">
        <v>3.3</v>
      </c>
      <c r="Q1397" s="34">
        <f t="shared" si="801"/>
        <v>0</v>
      </c>
      <c r="R1397" s="67">
        <f t="shared" si="799"/>
        <v>0</v>
      </c>
    </row>
    <row r="1398" spans="1:18" ht="78.75">
      <c r="A1398" s="30" t="s">
        <v>986</v>
      </c>
      <c r="B1398" s="31">
        <v>913</v>
      </c>
      <c r="C1398" s="32">
        <v>11</v>
      </c>
      <c r="D1398" s="32">
        <v>5</v>
      </c>
      <c r="E1398" s="23" t="s">
        <v>987</v>
      </c>
      <c r="F1398" s="29"/>
      <c r="G1398" s="24">
        <f>SUM(G1399:G1403)</f>
        <v>2856700</v>
      </c>
      <c r="H1398" s="24">
        <f t="shared" ref="H1398:I1398" si="827">SUM(H1399:H1403)</f>
        <v>2720700</v>
      </c>
      <c r="I1398" s="24">
        <f t="shared" si="827"/>
        <v>2715047.2</v>
      </c>
      <c r="J1398" s="26">
        <f t="shared" si="808"/>
        <v>99.8</v>
      </c>
      <c r="K1398" s="2">
        <f t="shared" ref="K1398:M1398" si="828">SUM(K1399:K1403)</f>
        <v>2856.7</v>
      </c>
      <c r="L1398" s="2">
        <f t="shared" ref="L1398" si="829">SUM(L1399:L1403)</f>
        <v>2720.7</v>
      </c>
      <c r="M1398" s="2">
        <f t="shared" si="828"/>
        <v>2720.7</v>
      </c>
      <c r="N1398" s="2">
        <f>SUM(N1399:N1403)</f>
        <v>2715.1</v>
      </c>
      <c r="O1398" s="27">
        <f t="shared" si="810"/>
        <v>99.8</v>
      </c>
      <c r="P1398" s="34">
        <v>2715</v>
      </c>
      <c r="Q1398" s="34">
        <f t="shared" si="801"/>
        <v>0.1</v>
      </c>
      <c r="R1398" s="67">
        <f t="shared" si="799"/>
        <v>0</v>
      </c>
    </row>
    <row r="1399" spans="1:18" ht="31.5">
      <c r="A1399" s="30" t="s">
        <v>201</v>
      </c>
      <c r="B1399" s="31">
        <v>913</v>
      </c>
      <c r="C1399" s="32">
        <v>11</v>
      </c>
      <c r="D1399" s="32">
        <v>5</v>
      </c>
      <c r="E1399" s="23" t="s">
        <v>987</v>
      </c>
      <c r="F1399" s="29" t="s">
        <v>202</v>
      </c>
      <c r="G1399" s="24">
        <v>2278600</v>
      </c>
      <c r="H1399" s="24">
        <v>2278600</v>
      </c>
      <c r="I1399" s="25">
        <v>2274947.2000000002</v>
      </c>
      <c r="J1399" s="26">
        <f t="shared" si="808"/>
        <v>99.8</v>
      </c>
      <c r="K1399" s="28">
        <f t="shared" si="813"/>
        <v>2278.6</v>
      </c>
      <c r="L1399" s="28">
        <v>2278.6</v>
      </c>
      <c r="M1399" s="2">
        <f t="shared" si="826"/>
        <v>2278.6</v>
      </c>
      <c r="N1399" s="2">
        <f>I1399/1000+0.1</f>
        <v>2275</v>
      </c>
      <c r="O1399" s="27">
        <f t="shared" si="810"/>
        <v>99.8</v>
      </c>
      <c r="P1399" s="34">
        <v>2274.9</v>
      </c>
      <c r="Q1399" s="34">
        <f t="shared" si="801"/>
        <v>0.1</v>
      </c>
      <c r="R1399" s="67">
        <f t="shared" si="799"/>
        <v>0</v>
      </c>
    </row>
    <row r="1400" spans="1:18" ht="31.5">
      <c r="A1400" s="30" t="s">
        <v>203</v>
      </c>
      <c r="B1400" s="31">
        <v>913</v>
      </c>
      <c r="C1400" s="32">
        <v>11</v>
      </c>
      <c r="D1400" s="32">
        <v>5</v>
      </c>
      <c r="E1400" s="23" t="s">
        <v>987</v>
      </c>
      <c r="F1400" s="29" t="s">
        <v>204</v>
      </c>
      <c r="G1400" s="24">
        <v>4500</v>
      </c>
      <c r="H1400" s="24">
        <v>4500</v>
      </c>
      <c r="I1400" s="25">
        <v>4500</v>
      </c>
      <c r="J1400" s="26">
        <f t="shared" si="808"/>
        <v>100</v>
      </c>
      <c r="K1400" s="28">
        <f t="shared" si="813"/>
        <v>4.5</v>
      </c>
      <c r="L1400" s="28">
        <v>4.5</v>
      </c>
      <c r="M1400" s="2">
        <f t="shared" si="826"/>
        <v>4.5</v>
      </c>
      <c r="N1400" s="2">
        <f t="shared" si="826"/>
        <v>4.5</v>
      </c>
      <c r="O1400" s="27">
        <f t="shared" si="810"/>
        <v>100</v>
      </c>
      <c r="P1400" s="34">
        <v>4.5</v>
      </c>
      <c r="Q1400" s="34">
        <f t="shared" si="801"/>
        <v>0</v>
      </c>
      <c r="R1400" s="67">
        <f t="shared" si="799"/>
        <v>0</v>
      </c>
    </row>
    <row r="1401" spans="1:18" ht="31.5">
      <c r="A1401" s="30" t="s">
        <v>191</v>
      </c>
      <c r="B1401" s="31">
        <v>913</v>
      </c>
      <c r="C1401" s="32">
        <v>11</v>
      </c>
      <c r="D1401" s="32">
        <v>5</v>
      </c>
      <c r="E1401" s="23" t="s">
        <v>987</v>
      </c>
      <c r="F1401" s="29" t="s">
        <v>192</v>
      </c>
      <c r="G1401" s="24">
        <v>257000</v>
      </c>
      <c r="H1401" s="24">
        <v>257000</v>
      </c>
      <c r="I1401" s="25">
        <v>257000</v>
      </c>
      <c r="J1401" s="26">
        <f t="shared" si="808"/>
        <v>100</v>
      </c>
      <c r="K1401" s="28">
        <f t="shared" si="813"/>
        <v>257</v>
      </c>
      <c r="L1401" s="28">
        <v>257</v>
      </c>
      <c r="M1401" s="2">
        <f t="shared" si="826"/>
        <v>257</v>
      </c>
      <c r="N1401" s="2">
        <f t="shared" si="826"/>
        <v>257</v>
      </c>
      <c r="O1401" s="27">
        <f t="shared" si="810"/>
        <v>100</v>
      </c>
      <c r="P1401" s="34">
        <v>257</v>
      </c>
      <c r="Q1401" s="34">
        <f t="shared" si="801"/>
        <v>0</v>
      </c>
      <c r="R1401" s="67">
        <f t="shared" si="799"/>
        <v>0</v>
      </c>
    </row>
    <row r="1402" spans="1:18" ht="31.5">
      <c r="A1402" s="30" t="s">
        <v>114</v>
      </c>
      <c r="B1402" s="31">
        <v>913</v>
      </c>
      <c r="C1402" s="32">
        <v>11</v>
      </c>
      <c r="D1402" s="32">
        <v>5</v>
      </c>
      <c r="E1402" s="23" t="s">
        <v>987</v>
      </c>
      <c r="F1402" s="29" t="s">
        <v>115</v>
      </c>
      <c r="G1402" s="24">
        <v>314600</v>
      </c>
      <c r="H1402" s="24">
        <v>178600</v>
      </c>
      <c r="I1402" s="25">
        <v>178600</v>
      </c>
      <c r="J1402" s="26">
        <f t="shared" si="808"/>
        <v>100</v>
      </c>
      <c r="K1402" s="28">
        <f t="shared" si="813"/>
        <v>314.60000000000002</v>
      </c>
      <c r="L1402" s="28">
        <v>178.6</v>
      </c>
      <c r="M1402" s="2">
        <f t="shared" si="826"/>
        <v>178.6</v>
      </c>
      <c r="N1402" s="2">
        <f t="shared" si="826"/>
        <v>178.6</v>
      </c>
      <c r="O1402" s="27">
        <f t="shared" si="810"/>
        <v>100</v>
      </c>
      <c r="P1402" s="34">
        <v>178.6</v>
      </c>
      <c r="Q1402" s="34">
        <f t="shared" si="801"/>
        <v>0</v>
      </c>
      <c r="R1402" s="67">
        <f t="shared" si="799"/>
        <v>0</v>
      </c>
    </row>
    <row r="1403" spans="1:18">
      <c r="A1403" s="30" t="s">
        <v>195</v>
      </c>
      <c r="B1403" s="31">
        <v>913</v>
      </c>
      <c r="C1403" s="32">
        <v>11</v>
      </c>
      <c r="D1403" s="32">
        <v>5</v>
      </c>
      <c r="E1403" s="23" t="s">
        <v>987</v>
      </c>
      <c r="F1403" s="29" t="s">
        <v>196</v>
      </c>
      <c r="G1403" s="24">
        <v>2000</v>
      </c>
      <c r="H1403" s="24">
        <v>2000</v>
      </c>
      <c r="I1403" s="25">
        <v>0</v>
      </c>
      <c r="J1403" s="26">
        <f t="shared" si="808"/>
        <v>0</v>
      </c>
      <c r="K1403" s="28">
        <f t="shared" si="813"/>
        <v>2</v>
      </c>
      <c r="L1403" s="28">
        <v>2</v>
      </c>
      <c r="M1403" s="2">
        <f t="shared" si="826"/>
        <v>2</v>
      </c>
      <c r="N1403" s="2">
        <f t="shared" si="826"/>
        <v>0</v>
      </c>
      <c r="O1403" s="27">
        <f t="shared" si="810"/>
        <v>0</v>
      </c>
      <c r="P1403" s="34">
        <v>0</v>
      </c>
      <c r="Q1403" s="34">
        <f t="shared" si="801"/>
        <v>0</v>
      </c>
      <c r="R1403" s="67">
        <f t="shared" si="799"/>
        <v>0</v>
      </c>
    </row>
    <row r="1404" spans="1:18" ht="63">
      <c r="A1404" s="30" t="s">
        <v>969</v>
      </c>
      <c r="B1404" s="31">
        <v>913</v>
      </c>
      <c r="C1404" s="32">
        <v>11</v>
      </c>
      <c r="D1404" s="32">
        <v>5</v>
      </c>
      <c r="E1404" s="23" t="s">
        <v>970</v>
      </c>
      <c r="F1404" s="29" t="s">
        <v>94</v>
      </c>
      <c r="G1404" s="24">
        <v>2100000</v>
      </c>
      <c r="H1404" s="24">
        <v>3991000</v>
      </c>
      <c r="I1404" s="25">
        <v>3914722.48</v>
      </c>
      <c r="J1404" s="26">
        <f t="shared" si="808"/>
        <v>98.1</v>
      </c>
      <c r="K1404" s="2">
        <f t="shared" ref="K1404:M1404" si="830">SUM(K1405:K1407)</f>
        <v>2100</v>
      </c>
      <c r="L1404" s="2">
        <f t="shared" si="830"/>
        <v>3991</v>
      </c>
      <c r="M1404" s="2">
        <f t="shared" si="830"/>
        <v>3991</v>
      </c>
      <c r="N1404" s="2">
        <f>SUM(N1405:N1407)</f>
        <v>3914.7</v>
      </c>
      <c r="O1404" s="27">
        <f t="shared" si="810"/>
        <v>98.1</v>
      </c>
      <c r="P1404" s="34">
        <v>3914.7</v>
      </c>
      <c r="Q1404" s="34">
        <f t="shared" si="801"/>
        <v>0</v>
      </c>
      <c r="R1404" s="67">
        <f t="shared" si="799"/>
        <v>0</v>
      </c>
    </row>
    <row r="1405" spans="1:18" ht="31.5">
      <c r="A1405" s="30" t="s">
        <v>189</v>
      </c>
      <c r="B1405" s="31">
        <v>913</v>
      </c>
      <c r="C1405" s="32">
        <v>11</v>
      </c>
      <c r="D1405" s="32">
        <v>5</v>
      </c>
      <c r="E1405" s="23" t="s">
        <v>970</v>
      </c>
      <c r="F1405" s="29" t="s">
        <v>190</v>
      </c>
      <c r="G1405" s="24">
        <v>646000</v>
      </c>
      <c r="H1405" s="24">
        <v>506000</v>
      </c>
      <c r="I1405" s="25">
        <v>429723</v>
      </c>
      <c r="J1405" s="26">
        <f t="shared" si="808"/>
        <v>84.9</v>
      </c>
      <c r="K1405" s="28">
        <f t="shared" si="813"/>
        <v>646</v>
      </c>
      <c r="L1405" s="28">
        <v>506</v>
      </c>
      <c r="M1405" s="2">
        <f t="shared" si="826"/>
        <v>506</v>
      </c>
      <c r="N1405" s="2">
        <f t="shared" si="826"/>
        <v>429.7</v>
      </c>
      <c r="O1405" s="27">
        <f t="shared" si="810"/>
        <v>84.9</v>
      </c>
      <c r="P1405" s="34">
        <v>429.7</v>
      </c>
      <c r="Q1405" s="34">
        <f t="shared" si="801"/>
        <v>0</v>
      </c>
      <c r="R1405" s="67">
        <f t="shared" si="799"/>
        <v>0</v>
      </c>
    </row>
    <row r="1406" spans="1:18" ht="31.5">
      <c r="A1406" s="30" t="s">
        <v>114</v>
      </c>
      <c r="B1406" s="31">
        <v>913</v>
      </c>
      <c r="C1406" s="32">
        <v>11</v>
      </c>
      <c r="D1406" s="32">
        <v>5</v>
      </c>
      <c r="E1406" s="23" t="s">
        <v>970</v>
      </c>
      <c r="F1406" s="29" t="s">
        <v>115</v>
      </c>
      <c r="G1406" s="24">
        <v>1167600</v>
      </c>
      <c r="H1406" s="24">
        <v>1190771</v>
      </c>
      <c r="I1406" s="25">
        <v>1190770.48</v>
      </c>
      <c r="J1406" s="26">
        <f t="shared" si="808"/>
        <v>100</v>
      </c>
      <c r="K1406" s="28">
        <f t="shared" si="813"/>
        <v>1167.5999999999999</v>
      </c>
      <c r="L1406" s="28">
        <v>1190.8</v>
      </c>
      <c r="M1406" s="2">
        <f t="shared" si="826"/>
        <v>1190.8</v>
      </c>
      <c r="N1406" s="2">
        <f t="shared" si="826"/>
        <v>1190.8</v>
      </c>
      <c r="O1406" s="27">
        <f t="shared" si="810"/>
        <v>100</v>
      </c>
      <c r="P1406" s="34">
        <v>1190.8</v>
      </c>
      <c r="Q1406" s="34">
        <f t="shared" si="801"/>
        <v>0</v>
      </c>
      <c r="R1406" s="67">
        <f t="shared" si="799"/>
        <v>0</v>
      </c>
    </row>
    <row r="1407" spans="1:18">
      <c r="A1407" s="30" t="s">
        <v>307</v>
      </c>
      <c r="B1407" s="31">
        <v>913</v>
      </c>
      <c r="C1407" s="32">
        <v>11</v>
      </c>
      <c r="D1407" s="32">
        <v>5</v>
      </c>
      <c r="E1407" s="23" t="s">
        <v>970</v>
      </c>
      <c r="F1407" s="29" t="s">
        <v>308</v>
      </c>
      <c r="G1407" s="24">
        <v>286400</v>
      </c>
      <c r="H1407" s="24">
        <v>2294229</v>
      </c>
      <c r="I1407" s="25">
        <v>2294229</v>
      </c>
      <c r="J1407" s="26">
        <f t="shared" si="808"/>
        <v>100</v>
      </c>
      <c r="K1407" s="28">
        <f t="shared" si="813"/>
        <v>286.39999999999998</v>
      </c>
      <c r="L1407" s="28">
        <v>2294.1999999999998</v>
      </c>
      <c r="M1407" s="2">
        <f t="shared" si="826"/>
        <v>2294.1999999999998</v>
      </c>
      <c r="N1407" s="2">
        <f t="shared" si="826"/>
        <v>2294.1999999999998</v>
      </c>
      <c r="O1407" s="27">
        <f t="shared" si="810"/>
        <v>100</v>
      </c>
      <c r="P1407" s="34">
        <v>2294.1999999999998</v>
      </c>
      <c r="Q1407" s="34">
        <f t="shared" si="801"/>
        <v>0</v>
      </c>
      <c r="R1407" s="67">
        <f t="shared" si="799"/>
        <v>0</v>
      </c>
    </row>
    <row r="1408" spans="1:18">
      <c r="A1408" s="30" t="s">
        <v>13</v>
      </c>
      <c r="B1408" s="31">
        <v>914</v>
      </c>
      <c r="C1408" s="32" t="s">
        <v>94</v>
      </c>
      <c r="D1408" s="32" t="s">
        <v>94</v>
      </c>
      <c r="E1408" s="23" t="s">
        <v>94</v>
      </c>
      <c r="F1408" s="29" t="s">
        <v>94</v>
      </c>
      <c r="G1408" s="24">
        <v>12120700</v>
      </c>
      <c r="H1408" s="24">
        <v>12050700</v>
      </c>
      <c r="I1408" s="25">
        <v>12029878</v>
      </c>
      <c r="J1408" s="26">
        <f t="shared" si="808"/>
        <v>99.8</v>
      </c>
      <c r="K1408" s="2">
        <f t="shared" ref="K1408:M1408" si="831">K1409+K1419</f>
        <v>12120.7</v>
      </c>
      <c r="L1408" s="2">
        <f t="shared" si="831"/>
        <v>12050.7</v>
      </c>
      <c r="M1408" s="2">
        <f t="shared" si="831"/>
        <v>12050.7</v>
      </c>
      <c r="N1408" s="2">
        <f>N1409+N1419</f>
        <v>12029.9</v>
      </c>
      <c r="O1408" s="27">
        <f t="shared" si="810"/>
        <v>99.8</v>
      </c>
      <c r="P1408" s="34">
        <v>12029.9</v>
      </c>
      <c r="Q1408" s="34">
        <f t="shared" si="801"/>
        <v>0</v>
      </c>
      <c r="R1408" s="67">
        <f t="shared" si="799"/>
        <v>0</v>
      </c>
    </row>
    <row r="1409" spans="1:18">
      <c r="A1409" s="30" t="s">
        <v>263</v>
      </c>
      <c r="B1409" s="31">
        <v>914</v>
      </c>
      <c r="C1409" s="32">
        <v>1</v>
      </c>
      <c r="D1409" s="32" t="s">
        <v>94</v>
      </c>
      <c r="E1409" s="23" t="s">
        <v>94</v>
      </c>
      <c r="F1409" s="29" t="s">
        <v>94</v>
      </c>
      <c r="G1409" s="24">
        <v>11920700</v>
      </c>
      <c r="H1409" s="24">
        <v>11946600</v>
      </c>
      <c r="I1409" s="25">
        <v>11925778</v>
      </c>
      <c r="J1409" s="26">
        <f t="shared" si="808"/>
        <v>99.8</v>
      </c>
      <c r="K1409" s="2">
        <f t="shared" ref="K1409:M1410" si="832">K1410</f>
        <v>11920.7</v>
      </c>
      <c r="L1409" s="2">
        <f t="shared" si="832"/>
        <v>11946.6</v>
      </c>
      <c r="M1409" s="2">
        <f t="shared" si="832"/>
        <v>11946.6</v>
      </c>
      <c r="N1409" s="2">
        <f>N1410</f>
        <v>11925.8</v>
      </c>
      <c r="O1409" s="27">
        <f t="shared" si="810"/>
        <v>99.8</v>
      </c>
      <c r="P1409" s="34">
        <v>11925.8</v>
      </c>
      <c r="Q1409" s="34">
        <f t="shared" si="801"/>
        <v>0</v>
      </c>
      <c r="R1409" s="67">
        <f t="shared" si="799"/>
        <v>0</v>
      </c>
    </row>
    <row r="1410" spans="1:18" ht="47.25">
      <c r="A1410" s="30" t="s">
        <v>30</v>
      </c>
      <c r="B1410" s="31">
        <v>914</v>
      </c>
      <c r="C1410" s="32">
        <v>1</v>
      </c>
      <c r="D1410" s="32">
        <v>6</v>
      </c>
      <c r="E1410" s="23" t="s">
        <v>94</v>
      </c>
      <c r="F1410" s="29" t="s">
        <v>94</v>
      </c>
      <c r="G1410" s="24">
        <v>11920700</v>
      </c>
      <c r="H1410" s="24">
        <v>11946600</v>
      </c>
      <c r="I1410" s="25">
        <v>11925778</v>
      </c>
      <c r="J1410" s="26">
        <f t="shared" si="808"/>
        <v>99.8</v>
      </c>
      <c r="K1410" s="2">
        <f t="shared" si="832"/>
        <v>11920.7</v>
      </c>
      <c r="L1410" s="2">
        <f t="shared" si="832"/>
        <v>11946.6</v>
      </c>
      <c r="M1410" s="2">
        <f t="shared" si="832"/>
        <v>11946.6</v>
      </c>
      <c r="N1410" s="2">
        <f>N1411</f>
        <v>11925.8</v>
      </c>
      <c r="O1410" s="27">
        <f t="shared" si="810"/>
        <v>99.8</v>
      </c>
      <c r="P1410" s="34">
        <v>11925.8</v>
      </c>
      <c r="Q1410" s="34">
        <f t="shared" si="801"/>
        <v>0</v>
      </c>
      <c r="R1410" s="67">
        <f t="shared" si="799"/>
        <v>0</v>
      </c>
    </row>
    <row r="1411" spans="1:18" ht="31.5">
      <c r="A1411" s="30" t="s">
        <v>988</v>
      </c>
      <c r="B1411" s="31">
        <v>914</v>
      </c>
      <c r="C1411" s="32">
        <v>1</v>
      </c>
      <c r="D1411" s="32">
        <v>6</v>
      </c>
      <c r="E1411" s="23" t="s">
        <v>989</v>
      </c>
      <c r="F1411" s="29"/>
      <c r="G1411" s="24">
        <f>G1410</f>
        <v>11920700</v>
      </c>
      <c r="H1411" s="24">
        <f>SUM(H1412:H1418)</f>
        <v>11946600</v>
      </c>
      <c r="I1411" s="24">
        <f t="shared" ref="I1411" si="833">SUM(I1412:I1415)</f>
        <v>11756914.02</v>
      </c>
      <c r="J1411" s="26">
        <f t="shared" si="808"/>
        <v>98.4</v>
      </c>
      <c r="K1411" s="2">
        <f>SUM(K1412:K1418)</f>
        <v>11920.7</v>
      </c>
      <c r="L1411" s="2">
        <f>SUM(L1412:L1418)</f>
        <v>11946.6</v>
      </c>
      <c r="M1411" s="2">
        <f t="shared" ref="M1411" si="834">SUM(M1412:M1418)</f>
        <v>11946.6</v>
      </c>
      <c r="N1411" s="2">
        <f>SUM(N1412:N1418)</f>
        <v>11925.8</v>
      </c>
      <c r="O1411" s="27">
        <f t="shared" si="810"/>
        <v>99.8</v>
      </c>
      <c r="P1411" s="34">
        <v>11756.9</v>
      </c>
      <c r="Q1411" s="34">
        <f t="shared" si="801"/>
        <v>168.9</v>
      </c>
      <c r="R1411" s="67">
        <f t="shared" si="799"/>
        <v>0</v>
      </c>
    </row>
    <row r="1412" spans="1:18" ht="31.5">
      <c r="A1412" s="30" t="s">
        <v>187</v>
      </c>
      <c r="B1412" s="31">
        <v>914</v>
      </c>
      <c r="C1412" s="32">
        <v>1</v>
      </c>
      <c r="D1412" s="32">
        <v>6</v>
      </c>
      <c r="E1412" s="23" t="s">
        <v>989</v>
      </c>
      <c r="F1412" s="29" t="s">
        <v>188</v>
      </c>
      <c r="G1412" s="24">
        <v>9610800</v>
      </c>
      <c r="H1412" s="24">
        <v>9346200</v>
      </c>
      <c r="I1412" s="25">
        <v>9325380</v>
      </c>
      <c r="J1412" s="26">
        <f t="shared" si="808"/>
        <v>99.8</v>
      </c>
      <c r="K1412" s="28">
        <f t="shared" si="813"/>
        <v>9610.7999999999993</v>
      </c>
      <c r="L1412" s="28">
        <v>9346.2000000000007</v>
      </c>
      <c r="M1412" s="2">
        <f t="shared" si="826"/>
        <v>9346.2000000000007</v>
      </c>
      <c r="N1412" s="2">
        <f t="shared" si="826"/>
        <v>9325.4</v>
      </c>
      <c r="O1412" s="27">
        <f t="shared" si="810"/>
        <v>99.8</v>
      </c>
      <c r="P1412" s="34">
        <v>9325.4</v>
      </c>
      <c r="Q1412" s="34">
        <f t="shared" si="801"/>
        <v>0</v>
      </c>
      <c r="R1412" s="67">
        <f t="shared" si="799"/>
        <v>0</v>
      </c>
    </row>
    <row r="1413" spans="1:18" ht="31.5">
      <c r="A1413" s="30" t="s">
        <v>189</v>
      </c>
      <c r="B1413" s="31">
        <v>914</v>
      </c>
      <c r="C1413" s="32">
        <v>1</v>
      </c>
      <c r="D1413" s="32">
        <v>6</v>
      </c>
      <c r="E1413" s="23" t="s">
        <v>989</v>
      </c>
      <c r="F1413" s="29" t="s">
        <v>190</v>
      </c>
      <c r="G1413" s="24">
        <v>350000</v>
      </c>
      <c r="H1413" s="24">
        <v>142444</v>
      </c>
      <c r="I1413" s="25">
        <v>142442</v>
      </c>
      <c r="J1413" s="26">
        <f t="shared" si="808"/>
        <v>100</v>
      </c>
      <c r="K1413" s="28">
        <f t="shared" si="813"/>
        <v>350</v>
      </c>
      <c r="L1413" s="28">
        <v>142.5</v>
      </c>
      <c r="M1413" s="2">
        <f>H1413/1000+0.1</f>
        <v>142.5</v>
      </c>
      <c r="N1413" s="2">
        <f>I1413/1000+0.1</f>
        <v>142.5</v>
      </c>
      <c r="O1413" s="27">
        <f t="shared" si="810"/>
        <v>100</v>
      </c>
      <c r="P1413" s="34">
        <v>142.4</v>
      </c>
      <c r="Q1413" s="34">
        <f t="shared" si="801"/>
        <v>0.1</v>
      </c>
      <c r="R1413" s="67">
        <f t="shared" si="799"/>
        <v>0</v>
      </c>
    </row>
    <row r="1414" spans="1:18" ht="31.5">
      <c r="A1414" s="30" t="s">
        <v>191</v>
      </c>
      <c r="B1414" s="31">
        <v>914</v>
      </c>
      <c r="C1414" s="32">
        <v>1</v>
      </c>
      <c r="D1414" s="32">
        <v>6</v>
      </c>
      <c r="E1414" s="23" t="s">
        <v>989</v>
      </c>
      <c r="F1414" s="29" t="s">
        <v>192</v>
      </c>
      <c r="G1414" s="24">
        <v>770000</v>
      </c>
      <c r="H1414" s="24">
        <v>815556</v>
      </c>
      <c r="I1414" s="25">
        <v>815556</v>
      </c>
      <c r="J1414" s="26">
        <f t="shared" si="808"/>
        <v>100</v>
      </c>
      <c r="K1414" s="28">
        <f t="shared" si="813"/>
        <v>770</v>
      </c>
      <c r="L1414" s="28">
        <v>815.5</v>
      </c>
      <c r="M1414" s="2">
        <f>H1414/1000-0.1</f>
        <v>815.5</v>
      </c>
      <c r="N1414" s="2">
        <f>I1414/1000-0.1</f>
        <v>815.5</v>
      </c>
      <c r="O1414" s="27">
        <f t="shared" si="810"/>
        <v>100</v>
      </c>
      <c r="P1414" s="34">
        <v>815.6</v>
      </c>
      <c r="Q1414" s="34">
        <f t="shared" si="801"/>
        <v>-0.1</v>
      </c>
      <c r="R1414" s="67">
        <f t="shared" si="799"/>
        <v>0</v>
      </c>
    </row>
    <row r="1415" spans="1:18" ht="31.5">
      <c r="A1415" s="30" t="s">
        <v>114</v>
      </c>
      <c r="B1415" s="31">
        <v>914</v>
      </c>
      <c r="C1415" s="32">
        <v>1</v>
      </c>
      <c r="D1415" s="32">
        <v>6</v>
      </c>
      <c r="E1415" s="23" t="s">
        <v>989</v>
      </c>
      <c r="F1415" s="29" t="s">
        <v>115</v>
      </c>
      <c r="G1415" s="24">
        <v>1084900</v>
      </c>
      <c r="H1415" s="24">
        <v>1473536.02</v>
      </c>
      <c r="I1415" s="25">
        <v>1473536.02</v>
      </c>
      <c r="J1415" s="26">
        <f t="shared" si="808"/>
        <v>100</v>
      </c>
      <c r="K1415" s="28">
        <f t="shared" si="813"/>
        <v>1084.9000000000001</v>
      </c>
      <c r="L1415" s="28">
        <v>1473.6</v>
      </c>
      <c r="M1415" s="2">
        <f>H1415/1000+0.1</f>
        <v>1473.6</v>
      </c>
      <c r="N1415" s="2">
        <f>I1415/1000+0.1</f>
        <v>1473.6</v>
      </c>
      <c r="O1415" s="27">
        <f t="shared" si="810"/>
        <v>100</v>
      </c>
      <c r="P1415" s="34">
        <v>1473.5</v>
      </c>
      <c r="Q1415" s="34">
        <f t="shared" si="801"/>
        <v>0.1</v>
      </c>
      <c r="R1415" s="67">
        <f t="shared" si="799"/>
        <v>0</v>
      </c>
    </row>
    <row r="1416" spans="1:18" ht="94.5">
      <c r="A1416" s="30" t="s">
        <v>245</v>
      </c>
      <c r="B1416" s="31">
        <v>914</v>
      </c>
      <c r="C1416" s="32">
        <v>1</v>
      </c>
      <c r="D1416" s="32">
        <v>6</v>
      </c>
      <c r="E1416" s="23" t="s">
        <v>989</v>
      </c>
      <c r="F1416" s="29" t="s">
        <v>246</v>
      </c>
      <c r="G1416" s="24">
        <v>0</v>
      </c>
      <c r="H1416" s="24">
        <v>93063.98</v>
      </c>
      <c r="I1416" s="25">
        <v>93063.98</v>
      </c>
      <c r="J1416" s="26">
        <f t="shared" si="808"/>
        <v>100</v>
      </c>
      <c r="K1416" s="28">
        <f t="shared" si="813"/>
        <v>0</v>
      </c>
      <c r="L1416" s="28">
        <v>93</v>
      </c>
      <c r="M1416" s="2">
        <f>H1416/1000-0.1</f>
        <v>93</v>
      </c>
      <c r="N1416" s="2">
        <f>I1416/1000-0.1</f>
        <v>93</v>
      </c>
      <c r="O1416" s="27">
        <f t="shared" si="810"/>
        <v>100</v>
      </c>
      <c r="P1416" s="34">
        <v>93.1</v>
      </c>
      <c r="Q1416" s="34">
        <f t="shared" si="801"/>
        <v>-0.1</v>
      </c>
      <c r="R1416" s="67">
        <f t="shared" si="799"/>
        <v>0</v>
      </c>
    </row>
    <row r="1417" spans="1:18">
      <c r="A1417" s="30" t="s">
        <v>195</v>
      </c>
      <c r="B1417" s="31">
        <v>914</v>
      </c>
      <c r="C1417" s="32">
        <v>1</v>
      </c>
      <c r="D1417" s="32">
        <v>6</v>
      </c>
      <c r="E1417" s="23" t="s">
        <v>989</v>
      </c>
      <c r="F1417" s="29" t="s">
        <v>196</v>
      </c>
      <c r="G1417" s="24">
        <v>53000</v>
      </c>
      <c r="H1417" s="24">
        <v>45400</v>
      </c>
      <c r="I1417" s="25">
        <v>45400</v>
      </c>
      <c r="J1417" s="26">
        <f t="shared" si="808"/>
        <v>100</v>
      </c>
      <c r="K1417" s="28">
        <f t="shared" si="813"/>
        <v>53</v>
      </c>
      <c r="L1417" s="28">
        <v>45.4</v>
      </c>
      <c r="M1417" s="2">
        <f t="shared" si="826"/>
        <v>45.4</v>
      </c>
      <c r="N1417" s="2">
        <f t="shared" si="826"/>
        <v>45.4</v>
      </c>
      <c r="O1417" s="27">
        <f t="shared" si="810"/>
        <v>100</v>
      </c>
      <c r="P1417" s="34">
        <v>45.4</v>
      </c>
      <c r="Q1417" s="34">
        <f t="shared" si="801"/>
        <v>0</v>
      </c>
      <c r="R1417" s="67">
        <f t="shared" si="799"/>
        <v>0</v>
      </c>
    </row>
    <row r="1418" spans="1:18">
      <c r="A1418" s="30" t="s">
        <v>197</v>
      </c>
      <c r="B1418" s="31">
        <v>914</v>
      </c>
      <c r="C1418" s="32">
        <v>1</v>
      </c>
      <c r="D1418" s="32">
        <v>6</v>
      </c>
      <c r="E1418" s="23" t="s">
        <v>989</v>
      </c>
      <c r="F1418" s="29" t="s">
        <v>198</v>
      </c>
      <c r="G1418" s="24">
        <v>52000</v>
      </c>
      <c r="H1418" s="24">
        <v>30400</v>
      </c>
      <c r="I1418" s="25">
        <v>30400</v>
      </c>
      <c r="J1418" s="26">
        <f t="shared" si="808"/>
        <v>100</v>
      </c>
      <c r="K1418" s="28">
        <f t="shared" si="813"/>
        <v>52</v>
      </c>
      <c r="L1418" s="28">
        <v>30.4</v>
      </c>
      <c r="M1418" s="2">
        <f t="shared" si="826"/>
        <v>30.4</v>
      </c>
      <c r="N1418" s="2">
        <f t="shared" si="826"/>
        <v>30.4</v>
      </c>
      <c r="O1418" s="27">
        <f t="shared" si="810"/>
        <v>100</v>
      </c>
      <c r="P1418" s="34">
        <v>30.4</v>
      </c>
      <c r="Q1418" s="34">
        <f t="shared" si="801"/>
        <v>0</v>
      </c>
      <c r="R1418" s="67">
        <f t="shared" si="799"/>
        <v>0</v>
      </c>
    </row>
    <row r="1419" spans="1:18">
      <c r="A1419" s="30" t="s">
        <v>95</v>
      </c>
      <c r="B1419" s="31">
        <v>914</v>
      </c>
      <c r="C1419" s="32">
        <v>7</v>
      </c>
      <c r="D1419" s="32" t="s">
        <v>94</v>
      </c>
      <c r="E1419" s="23" t="s">
        <v>94</v>
      </c>
      <c r="F1419" s="29" t="s">
        <v>94</v>
      </c>
      <c r="G1419" s="24">
        <v>200000</v>
      </c>
      <c r="H1419" s="24">
        <v>104100</v>
      </c>
      <c r="I1419" s="25">
        <v>104100</v>
      </c>
      <c r="J1419" s="26">
        <f t="shared" si="808"/>
        <v>100</v>
      </c>
      <c r="K1419" s="2">
        <f t="shared" ref="K1419:M1420" si="835">K1420</f>
        <v>200</v>
      </c>
      <c r="L1419" s="2">
        <f t="shared" si="835"/>
        <v>104.1</v>
      </c>
      <c r="M1419" s="2">
        <f t="shared" si="835"/>
        <v>104.1</v>
      </c>
      <c r="N1419" s="2">
        <f>N1420</f>
        <v>104.1</v>
      </c>
      <c r="O1419" s="27">
        <f t="shared" si="810"/>
        <v>100</v>
      </c>
      <c r="P1419" s="34">
        <v>104.1</v>
      </c>
      <c r="Q1419" s="34">
        <f t="shared" si="801"/>
        <v>0</v>
      </c>
      <c r="R1419" s="67">
        <f t="shared" si="799"/>
        <v>0</v>
      </c>
    </row>
    <row r="1420" spans="1:18" ht="31.5">
      <c r="A1420" s="30" t="s">
        <v>58</v>
      </c>
      <c r="B1420" s="31">
        <v>914</v>
      </c>
      <c r="C1420" s="32">
        <v>7</v>
      </c>
      <c r="D1420" s="32">
        <v>5</v>
      </c>
      <c r="E1420" s="23" t="s">
        <v>94</v>
      </c>
      <c r="F1420" s="29" t="s">
        <v>94</v>
      </c>
      <c r="G1420" s="24">
        <v>200000</v>
      </c>
      <c r="H1420" s="24">
        <v>104100</v>
      </c>
      <c r="I1420" s="25">
        <v>104100</v>
      </c>
      <c r="J1420" s="26">
        <f t="shared" si="808"/>
        <v>100</v>
      </c>
      <c r="K1420" s="2">
        <f t="shared" si="835"/>
        <v>200</v>
      </c>
      <c r="L1420" s="2">
        <f t="shared" si="835"/>
        <v>104.1</v>
      </c>
      <c r="M1420" s="2">
        <f t="shared" si="835"/>
        <v>104.1</v>
      </c>
      <c r="N1420" s="2">
        <f>N1421</f>
        <v>104.1</v>
      </c>
      <c r="O1420" s="27">
        <f t="shared" si="810"/>
        <v>100</v>
      </c>
      <c r="P1420" s="34">
        <v>104.1</v>
      </c>
      <c r="Q1420" s="34">
        <f t="shared" si="801"/>
        <v>0</v>
      </c>
      <c r="R1420" s="67">
        <f t="shared" ref="R1420:R1483" si="836">G1420/1000-K1420</f>
        <v>0</v>
      </c>
    </row>
    <row r="1421" spans="1:18" ht="31.5">
      <c r="A1421" s="30" t="s">
        <v>990</v>
      </c>
      <c r="B1421" s="31">
        <v>914</v>
      </c>
      <c r="C1421" s="32">
        <v>7</v>
      </c>
      <c r="D1421" s="32">
        <v>5</v>
      </c>
      <c r="E1421" s="23" t="s">
        <v>991</v>
      </c>
      <c r="F1421" s="29"/>
      <c r="G1421" s="24">
        <v>200000</v>
      </c>
      <c r="H1421" s="24">
        <v>104100</v>
      </c>
      <c r="I1421" s="25">
        <v>104100</v>
      </c>
      <c r="J1421" s="26">
        <f t="shared" si="808"/>
        <v>100</v>
      </c>
      <c r="K1421" s="2">
        <f t="shared" ref="K1421:M1421" si="837">SUM(K1422:K1423)</f>
        <v>200</v>
      </c>
      <c r="L1421" s="2">
        <f t="shared" ref="L1421" si="838">SUM(L1422:L1423)</f>
        <v>104.1</v>
      </c>
      <c r="M1421" s="2">
        <f t="shared" si="837"/>
        <v>104.1</v>
      </c>
      <c r="N1421" s="2">
        <f>SUM(N1422:N1423)</f>
        <v>104.1</v>
      </c>
      <c r="O1421" s="27">
        <f t="shared" si="810"/>
        <v>100</v>
      </c>
      <c r="P1421" s="34">
        <v>104.1</v>
      </c>
      <c r="Q1421" s="34">
        <f t="shared" si="801"/>
        <v>0</v>
      </c>
      <c r="R1421" s="67">
        <f t="shared" si="836"/>
        <v>0</v>
      </c>
    </row>
    <row r="1422" spans="1:18" ht="31.5">
      <c r="A1422" s="30" t="s">
        <v>189</v>
      </c>
      <c r="B1422" s="31">
        <v>914</v>
      </c>
      <c r="C1422" s="32">
        <v>7</v>
      </c>
      <c r="D1422" s="32">
        <v>5</v>
      </c>
      <c r="E1422" s="23" t="s">
        <v>991</v>
      </c>
      <c r="F1422" s="29" t="s">
        <v>190</v>
      </c>
      <c r="G1422" s="24">
        <v>65000</v>
      </c>
      <c r="H1422" s="24">
        <v>20100</v>
      </c>
      <c r="I1422" s="25">
        <v>20100</v>
      </c>
      <c r="J1422" s="26">
        <f t="shared" si="808"/>
        <v>100</v>
      </c>
      <c r="K1422" s="28">
        <f t="shared" si="813"/>
        <v>65</v>
      </c>
      <c r="L1422" s="28">
        <v>20.100000000000001</v>
      </c>
      <c r="M1422" s="2">
        <f t="shared" si="826"/>
        <v>20.100000000000001</v>
      </c>
      <c r="N1422" s="2">
        <f t="shared" si="826"/>
        <v>20.100000000000001</v>
      </c>
      <c r="O1422" s="27">
        <f t="shared" si="810"/>
        <v>100</v>
      </c>
      <c r="P1422" s="34">
        <v>20.100000000000001</v>
      </c>
      <c r="Q1422" s="34">
        <f t="shared" ref="Q1422:Q1485" si="839">N1422-P1422</f>
        <v>0</v>
      </c>
      <c r="R1422" s="67">
        <f t="shared" si="836"/>
        <v>0</v>
      </c>
    </row>
    <row r="1423" spans="1:18" ht="31.5">
      <c r="A1423" s="30" t="s">
        <v>114</v>
      </c>
      <c r="B1423" s="31">
        <v>914</v>
      </c>
      <c r="C1423" s="32">
        <v>7</v>
      </c>
      <c r="D1423" s="32">
        <v>5</v>
      </c>
      <c r="E1423" s="23" t="s">
        <v>991</v>
      </c>
      <c r="F1423" s="29" t="s">
        <v>115</v>
      </c>
      <c r="G1423" s="24">
        <v>135000</v>
      </c>
      <c r="H1423" s="24">
        <v>84000</v>
      </c>
      <c r="I1423" s="25">
        <v>84000</v>
      </c>
      <c r="J1423" s="26">
        <f t="shared" si="808"/>
        <v>100</v>
      </c>
      <c r="K1423" s="28">
        <f t="shared" si="813"/>
        <v>135</v>
      </c>
      <c r="L1423" s="28">
        <v>84</v>
      </c>
      <c r="M1423" s="2">
        <f t="shared" si="826"/>
        <v>84</v>
      </c>
      <c r="N1423" s="2">
        <f t="shared" si="826"/>
        <v>84</v>
      </c>
      <c r="O1423" s="27">
        <f t="shared" si="810"/>
        <v>100</v>
      </c>
      <c r="P1423" s="34">
        <v>84</v>
      </c>
      <c r="Q1423" s="34">
        <f t="shared" si="839"/>
        <v>0</v>
      </c>
      <c r="R1423" s="67">
        <f t="shared" si="836"/>
        <v>0</v>
      </c>
    </row>
    <row r="1424" spans="1:18">
      <c r="A1424" s="30" t="s">
        <v>14</v>
      </c>
      <c r="B1424" s="31">
        <v>915</v>
      </c>
      <c r="C1424" s="32" t="s">
        <v>94</v>
      </c>
      <c r="D1424" s="32" t="s">
        <v>94</v>
      </c>
      <c r="E1424" s="23" t="s">
        <v>94</v>
      </c>
      <c r="F1424" s="29" t="s">
        <v>94</v>
      </c>
      <c r="G1424" s="24">
        <v>10291700</v>
      </c>
      <c r="H1424" s="24">
        <v>9905930.4299999997</v>
      </c>
      <c r="I1424" s="25">
        <v>9367954.0199999996</v>
      </c>
      <c r="J1424" s="26">
        <f t="shared" si="808"/>
        <v>94.6</v>
      </c>
      <c r="K1424" s="2">
        <f t="shared" ref="K1424:M1425" si="840">K1425</f>
        <v>10291.700000000001</v>
      </c>
      <c r="L1424" s="2">
        <f t="shared" si="840"/>
        <v>9905.9</v>
      </c>
      <c r="M1424" s="2">
        <f t="shared" si="840"/>
        <v>9905.9</v>
      </c>
      <c r="N1424" s="2">
        <f>N1425</f>
        <v>9368</v>
      </c>
      <c r="O1424" s="27">
        <f t="shared" si="810"/>
        <v>94.6</v>
      </c>
      <c r="P1424" s="34">
        <v>9368</v>
      </c>
      <c r="Q1424" s="34">
        <f t="shared" si="839"/>
        <v>0</v>
      </c>
      <c r="R1424" s="67">
        <f t="shared" si="836"/>
        <v>0</v>
      </c>
    </row>
    <row r="1425" spans="1:18">
      <c r="A1425" s="30" t="s">
        <v>472</v>
      </c>
      <c r="B1425" s="31">
        <v>915</v>
      </c>
      <c r="C1425" s="32">
        <v>4</v>
      </c>
      <c r="D1425" s="32" t="s">
        <v>94</v>
      </c>
      <c r="E1425" s="23" t="s">
        <v>94</v>
      </c>
      <c r="F1425" s="29" t="s">
        <v>94</v>
      </c>
      <c r="G1425" s="24">
        <v>10291700</v>
      </c>
      <c r="H1425" s="24">
        <v>9905930.4299999997</v>
      </c>
      <c r="I1425" s="25">
        <v>9367954.0199999996</v>
      </c>
      <c r="J1425" s="26">
        <f t="shared" si="808"/>
        <v>94.6</v>
      </c>
      <c r="K1425" s="2">
        <f t="shared" si="840"/>
        <v>10291.700000000001</v>
      </c>
      <c r="L1425" s="2">
        <f t="shared" si="840"/>
        <v>9905.9</v>
      </c>
      <c r="M1425" s="2">
        <f t="shared" si="840"/>
        <v>9905.9</v>
      </c>
      <c r="N1425" s="2">
        <f>N1426</f>
        <v>9368</v>
      </c>
      <c r="O1425" s="27">
        <f t="shared" si="810"/>
        <v>94.6</v>
      </c>
      <c r="P1425" s="34">
        <v>9368</v>
      </c>
      <c r="Q1425" s="34">
        <f t="shared" si="839"/>
        <v>0</v>
      </c>
      <c r="R1425" s="67">
        <f t="shared" si="836"/>
        <v>0</v>
      </c>
    </row>
    <row r="1426" spans="1:18">
      <c r="A1426" s="30" t="s">
        <v>40</v>
      </c>
      <c r="B1426" s="31">
        <v>915</v>
      </c>
      <c r="C1426" s="32">
        <v>4</v>
      </c>
      <c r="D1426" s="32">
        <v>1</v>
      </c>
      <c r="E1426" s="23" t="s">
        <v>94</v>
      </c>
      <c r="F1426" s="29" t="s">
        <v>94</v>
      </c>
      <c r="G1426" s="24">
        <v>10291700</v>
      </c>
      <c r="H1426" s="24">
        <v>9905930.4299999997</v>
      </c>
      <c r="I1426" s="25">
        <v>9367954.0199999996</v>
      </c>
      <c r="J1426" s="26">
        <f t="shared" si="808"/>
        <v>94.6</v>
      </c>
      <c r="K1426" s="2">
        <f t="shared" ref="K1426:M1426" si="841">K1427+K1434+K1436</f>
        <v>10291.700000000001</v>
      </c>
      <c r="L1426" s="2">
        <f t="shared" si="841"/>
        <v>9905.9</v>
      </c>
      <c r="M1426" s="2">
        <f t="shared" si="841"/>
        <v>9905.9</v>
      </c>
      <c r="N1426" s="2">
        <f>N1427+N1434+N1436</f>
        <v>9368</v>
      </c>
      <c r="O1426" s="27">
        <f t="shared" si="810"/>
        <v>94.6</v>
      </c>
      <c r="P1426" s="34">
        <v>9368</v>
      </c>
      <c r="Q1426" s="34">
        <f t="shared" si="839"/>
        <v>0</v>
      </c>
      <c r="R1426" s="67">
        <f t="shared" si="836"/>
        <v>0</v>
      </c>
    </row>
    <row r="1427" spans="1:18" ht="63">
      <c r="A1427" s="30" t="s">
        <v>992</v>
      </c>
      <c r="B1427" s="31">
        <v>915</v>
      </c>
      <c r="C1427" s="32">
        <v>4</v>
      </c>
      <c r="D1427" s="32">
        <v>1</v>
      </c>
      <c r="E1427" s="23" t="s">
        <v>993</v>
      </c>
      <c r="F1427" s="29"/>
      <c r="G1427" s="24">
        <f>SUM(G1428:G1433)</f>
        <v>9291700</v>
      </c>
      <c r="H1427" s="24">
        <f t="shared" ref="H1427:I1427" si="842">SUM(H1428:H1433)</f>
        <v>9290000</v>
      </c>
      <c r="I1427" s="24">
        <f t="shared" si="842"/>
        <v>9272254.0199999996</v>
      </c>
      <c r="J1427" s="26">
        <f t="shared" si="808"/>
        <v>99.8</v>
      </c>
      <c r="K1427" s="2">
        <f t="shared" ref="K1427:M1427" si="843">SUM(K1428:K1433)</f>
        <v>9291.7000000000007</v>
      </c>
      <c r="L1427" s="2">
        <f t="shared" ref="L1427" si="844">SUM(L1428:L1433)</f>
        <v>9290</v>
      </c>
      <c r="M1427" s="2">
        <f t="shared" si="843"/>
        <v>9290</v>
      </c>
      <c r="N1427" s="2">
        <f>SUM(N1428:N1433)</f>
        <v>9272.2999999999993</v>
      </c>
      <c r="O1427" s="27">
        <f t="shared" si="810"/>
        <v>99.8</v>
      </c>
      <c r="P1427" s="34">
        <v>9272.2999999999993</v>
      </c>
      <c r="Q1427" s="34">
        <f t="shared" si="839"/>
        <v>0</v>
      </c>
      <c r="R1427" s="67">
        <f t="shared" si="836"/>
        <v>0</v>
      </c>
    </row>
    <row r="1428" spans="1:18" ht="31.5">
      <c r="A1428" s="30" t="s">
        <v>187</v>
      </c>
      <c r="B1428" s="31">
        <v>915</v>
      </c>
      <c r="C1428" s="32">
        <v>4</v>
      </c>
      <c r="D1428" s="32">
        <v>1</v>
      </c>
      <c r="E1428" s="23" t="s">
        <v>993</v>
      </c>
      <c r="F1428" s="29" t="s">
        <v>188</v>
      </c>
      <c r="G1428" s="24">
        <v>7769300</v>
      </c>
      <c r="H1428" s="24">
        <v>7619300</v>
      </c>
      <c r="I1428" s="25">
        <v>7619300</v>
      </c>
      <c r="J1428" s="26">
        <f t="shared" si="808"/>
        <v>100</v>
      </c>
      <c r="K1428" s="28">
        <f t="shared" si="813"/>
        <v>7769.3</v>
      </c>
      <c r="L1428" s="28">
        <v>7619.3</v>
      </c>
      <c r="M1428" s="2">
        <f t="shared" si="826"/>
        <v>7619.3</v>
      </c>
      <c r="N1428" s="2">
        <f t="shared" si="826"/>
        <v>7619.3</v>
      </c>
      <c r="O1428" s="27">
        <f t="shared" si="810"/>
        <v>100</v>
      </c>
      <c r="P1428" s="34">
        <v>7619.3</v>
      </c>
      <c r="Q1428" s="34">
        <f t="shared" si="839"/>
        <v>0</v>
      </c>
      <c r="R1428" s="67">
        <f t="shared" si="836"/>
        <v>0</v>
      </c>
    </row>
    <row r="1429" spans="1:18" ht="31.5">
      <c r="A1429" s="30" t="s">
        <v>189</v>
      </c>
      <c r="B1429" s="31">
        <v>915</v>
      </c>
      <c r="C1429" s="32">
        <v>4</v>
      </c>
      <c r="D1429" s="32">
        <v>1</v>
      </c>
      <c r="E1429" s="23" t="s">
        <v>993</v>
      </c>
      <c r="F1429" s="29" t="s">
        <v>190</v>
      </c>
      <c r="G1429" s="24">
        <v>160000</v>
      </c>
      <c r="H1429" s="24">
        <v>164500</v>
      </c>
      <c r="I1429" s="25">
        <v>162600</v>
      </c>
      <c r="J1429" s="26">
        <f t="shared" si="808"/>
        <v>98.8</v>
      </c>
      <c r="K1429" s="28">
        <f t="shared" si="813"/>
        <v>160</v>
      </c>
      <c r="L1429" s="28">
        <v>164.5</v>
      </c>
      <c r="M1429" s="2">
        <f t="shared" si="826"/>
        <v>164.5</v>
      </c>
      <c r="N1429" s="2">
        <f t="shared" si="826"/>
        <v>162.6</v>
      </c>
      <c r="O1429" s="27">
        <f t="shared" si="810"/>
        <v>98.8</v>
      </c>
      <c r="P1429" s="34">
        <v>162.6</v>
      </c>
      <c r="Q1429" s="34">
        <f t="shared" si="839"/>
        <v>0</v>
      </c>
      <c r="R1429" s="67">
        <f t="shared" si="836"/>
        <v>0</v>
      </c>
    </row>
    <row r="1430" spans="1:18" ht="31.5">
      <c r="A1430" s="30" t="s">
        <v>191</v>
      </c>
      <c r="B1430" s="31">
        <v>915</v>
      </c>
      <c r="C1430" s="32">
        <v>4</v>
      </c>
      <c r="D1430" s="32">
        <v>1</v>
      </c>
      <c r="E1430" s="23" t="s">
        <v>993</v>
      </c>
      <c r="F1430" s="29" t="s">
        <v>192</v>
      </c>
      <c r="G1430" s="24">
        <v>418000</v>
      </c>
      <c r="H1430" s="24">
        <v>510700</v>
      </c>
      <c r="I1430" s="25">
        <v>510700</v>
      </c>
      <c r="J1430" s="26">
        <f t="shared" si="808"/>
        <v>100</v>
      </c>
      <c r="K1430" s="28">
        <f t="shared" si="813"/>
        <v>418</v>
      </c>
      <c r="L1430" s="28">
        <v>510.7</v>
      </c>
      <c r="M1430" s="2">
        <f t="shared" si="826"/>
        <v>510.7</v>
      </c>
      <c r="N1430" s="2">
        <f t="shared" si="826"/>
        <v>510.7</v>
      </c>
      <c r="O1430" s="27">
        <f t="shared" si="810"/>
        <v>100</v>
      </c>
      <c r="P1430" s="34">
        <v>510.7</v>
      </c>
      <c r="Q1430" s="34">
        <f t="shared" si="839"/>
        <v>0</v>
      </c>
      <c r="R1430" s="67">
        <f t="shared" si="836"/>
        <v>0</v>
      </c>
    </row>
    <row r="1431" spans="1:18" ht="31.5">
      <c r="A1431" s="30" t="s">
        <v>114</v>
      </c>
      <c r="B1431" s="31">
        <v>915</v>
      </c>
      <c r="C1431" s="32">
        <v>4</v>
      </c>
      <c r="D1431" s="32">
        <v>1</v>
      </c>
      <c r="E1431" s="23" t="s">
        <v>993</v>
      </c>
      <c r="F1431" s="29" t="s">
        <v>115</v>
      </c>
      <c r="G1431" s="24">
        <v>928000</v>
      </c>
      <c r="H1431" s="24">
        <v>979100</v>
      </c>
      <c r="I1431" s="25">
        <v>977944.64</v>
      </c>
      <c r="J1431" s="26">
        <f t="shared" si="808"/>
        <v>99.9</v>
      </c>
      <c r="K1431" s="28">
        <f t="shared" si="813"/>
        <v>928</v>
      </c>
      <c r="L1431" s="28">
        <v>979.1</v>
      </c>
      <c r="M1431" s="2">
        <f t="shared" si="826"/>
        <v>979.1</v>
      </c>
      <c r="N1431" s="2">
        <f>I1431/1000+0.1</f>
        <v>978</v>
      </c>
      <c r="O1431" s="27">
        <f t="shared" si="810"/>
        <v>99.9</v>
      </c>
      <c r="P1431" s="34">
        <v>977.9</v>
      </c>
      <c r="Q1431" s="34">
        <f t="shared" si="839"/>
        <v>0.1</v>
      </c>
      <c r="R1431" s="67">
        <f t="shared" si="836"/>
        <v>0</v>
      </c>
    </row>
    <row r="1432" spans="1:18">
      <c r="A1432" s="30" t="s">
        <v>195</v>
      </c>
      <c r="B1432" s="31">
        <v>915</v>
      </c>
      <c r="C1432" s="32">
        <v>4</v>
      </c>
      <c r="D1432" s="32">
        <v>1</v>
      </c>
      <c r="E1432" s="23" t="s">
        <v>993</v>
      </c>
      <c r="F1432" s="29" t="s">
        <v>196</v>
      </c>
      <c r="G1432" s="24">
        <v>8200</v>
      </c>
      <c r="H1432" s="24">
        <v>8200</v>
      </c>
      <c r="I1432" s="25">
        <v>183</v>
      </c>
      <c r="J1432" s="26">
        <f t="shared" si="808"/>
        <v>2.2000000000000002</v>
      </c>
      <c r="K1432" s="28">
        <f t="shared" si="813"/>
        <v>8.1999999999999993</v>
      </c>
      <c r="L1432" s="28">
        <v>8.1999999999999993</v>
      </c>
      <c r="M1432" s="2">
        <f t="shared" si="826"/>
        <v>8.1999999999999993</v>
      </c>
      <c r="N1432" s="2">
        <f t="shared" si="826"/>
        <v>0.2</v>
      </c>
      <c r="O1432" s="27">
        <f t="shared" si="810"/>
        <v>2.4</v>
      </c>
      <c r="P1432" s="34">
        <v>0.2</v>
      </c>
      <c r="Q1432" s="34">
        <f t="shared" si="839"/>
        <v>0</v>
      </c>
      <c r="R1432" s="67">
        <f t="shared" si="836"/>
        <v>0</v>
      </c>
    </row>
    <row r="1433" spans="1:18">
      <c r="A1433" s="30" t="s">
        <v>197</v>
      </c>
      <c r="B1433" s="31">
        <v>915</v>
      </c>
      <c r="C1433" s="32">
        <v>4</v>
      </c>
      <c r="D1433" s="32">
        <v>1</v>
      </c>
      <c r="E1433" s="23" t="s">
        <v>993</v>
      </c>
      <c r="F1433" s="29" t="s">
        <v>198</v>
      </c>
      <c r="G1433" s="24">
        <v>8200</v>
      </c>
      <c r="H1433" s="24">
        <v>8200</v>
      </c>
      <c r="I1433" s="25">
        <v>1526.38</v>
      </c>
      <c r="J1433" s="26">
        <f t="shared" si="808"/>
        <v>18.600000000000001</v>
      </c>
      <c r="K1433" s="28">
        <f t="shared" si="813"/>
        <v>8.1999999999999993</v>
      </c>
      <c r="L1433" s="28">
        <v>8.1999999999999993</v>
      </c>
      <c r="M1433" s="2">
        <f t="shared" si="826"/>
        <v>8.1999999999999993</v>
      </c>
      <c r="N1433" s="2">
        <f t="shared" si="826"/>
        <v>1.5</v>
      </c>
      <c r="O1433" s="27">
        <f t="shared" si="810"/>
        <v>18.3</v>
      </c>
      <c r="P1433" s="34">
        <v>1.5</v>
      </c>
      <c r="Q1433" s="34">
        <f t="shared" si="839"/>
        <v>0</v>
      </c>
      <c r="R1433" s="67">
        <f t="shared" si="836"/>
        <v>0</v>
      </c>
    </row>
    <row r="1434" spans="1:18" ht="78.75">
      <c r="A1434" s="30" t="s">
        <v>994</v>
      </c>
      <c r="B1434" s="31">
        <v>915</v>
      </c>
      <c r="C1434" s="32">
        <v>4</v>
      </c>
      <c r="D1434" s="32">
        <v>1</v>
      </c>
      <c r="E1434" s="23" t="s">
        <v>995</v>
      </c>
      <c r="F1434" s="29"/>
      <c r="G1434" s="24">
        <v>1000000</v>
      </c>
      <c r="H1434" s="24">
        <v>124230.43</v>
      </c>
      <c r="I1434" s="25">
        <v>94000</v>
      </c>
      <c r="J1434" s="26">
        <f t="shared" si="808"/>
        <v>75.7</v>
      </c>
      <c r="K1434" s="2">
        <f t="shared" ref="K1434:M1434" si="845">K1435</f>
        <v>1000</v>
      </c>
      <c r="L1434" s="2">
        <f t="shared" si="845"/>
        <v>124.2</v>
      </c>
      <c r="M1434" s="2">
        <f t="shared" si="845"/>
        <v>124.2</v>
      </c>
      <c r="N1434" s="2">
        <f>N1435</f>
        <v>94</v>
      </c>
      <c r="O1434" s="27">
        <f t="shared" si="810"/>
        <v>75.7</v>
      </c>
      <c r="P1434" s="34">
        <v>94</v>
      </c>
      <c r="Q1434" s="34">
        <f t="shared" si="839"/>
        <v>0</v>
      </c>
      <c r="R1434" s="67">
        <f t="shared" si="836"/>
        <v>0</v>
      </c>
    </row>
    <row r="1435" spans="1:18" ht="31.5">
      <c r="A1435" s="30" t="s">
        <v>191</v>
      </c>
      <c r="B1435" s="31">
        <v>915</v>
      </c>
      <c r="C1435" s="32">
        <v>4</v>
      </c>
      <c r="D1435" s="32">
        <v>1</v>
      </c>
      <c r="E1435" s="23" t="s">
        <v>995</v>
      </c>
      <c r="F1435" s="29" t="s">
        <v>192</v>
      </c>
      <c r="G1435" s="24">
        <v>1000000</v>
      </c>
      <c r="H1435" s="24">
        <v>124230.43</v>
      </c>
      <c r="I1435" s="25">
        <v>94000</v>
      </c>
      <c r="J1435" s="26">
        <f t="shared" si="808"/>
        <v>75.7</v>
      </c>
      <c r="K1435" s="28">
        <f t="shared" si="813"/>
        <v>1000</v>
      </c>
      <c r="L1435" s="28">
        <v>124.2</v>
      </c>
      <c r="M1435" s="2">
        <f t="shared" si="826"/>
        <v>124.2</v>
      </c>
      <c r="N1435" s="2">
        <f t="shared" si="826"/>
        <v>94</v>
      </c>
      <c r="O1435" s="27">
        <f t="shared" si="810"/>
        <v>75.7</v>
      </c>
      <c r="P1435" s="34">
        <v>94</v>
      </c>
      <c r="Q1435" s="34">
        <f t="shared" si="839"/>
        <v>0</v>
      </c>
      <c r="R1435" s="67">
        <f t="shared" si="836"/>
        <v>0</v>
      </c>
    </row>
    <row r="1436" spans="1:18" ht="31.5">
      <c r="A1436" s="30" t="s">
        <v>259</v>
      </c>
      <c r="B1436" s="31">
        <v>915</v>
      </c>
      <c r="C1436" s="32">
        <v>4</v>
      </c>
      <c r="D1436" s="32">
        <v>1</v>
      </c>
      <c r="E1436" s="23" t="s">
        <v>260</v>
      </c>
      <c r="F1436" s="29" t="s">
        <v>94</v>
      </c>
      <c r="G1436" s="24">
        <v>0</v>
      </c>
      <c r="H1436" s="24">
        <v>491700</v>
      </c>
      <c r="I1436" s="25">
        <v>1700</v>
      </c>
      <c r="J1436" s="26">
        <f t="shared" si="808"/>
        <v>0.3</v>
      </c>
      <c r="K1436" s="2">
        <f t="shared" ref="K1436:M1436" si="846">SUM(K1437:K1438)</f>
        <v>0</v>
      </c>
      <c r="L1436" s="2">
        <f t="shared" ref="L1436" si="847">SUM(L1437:L1438)</f>
        <v>491.7</v>
      </c>
      <c r="M1436" s="2">
        <f t="shared" si="846"/>
        <v>491.7</v>
      </c>
      <c r="N1436" s="2">
        <f>SUM(N1437:N1438)</f>
        <v>1.7</v>
      </c>
      <c r="O1436" s="27">
        <f t="shared" si="810"/>
        <v>0.3</v>
      </c>
      <c r="P1436" s="34">
        <v>1.7</v>
      </c>
      <c r="Q1436" s="34">
        <f t="shared" si="839"/>
        <v>0</v>
      </c>
      <c r="R1436" s="67">
        <f t="shared" si="836"/>
        <v>0</v>
      </c>
    </row>
    <row r="1437" spans="1:18" ht="31.5">
      <c r="A1437" s="30" t="s">
        <v>114</v>
      </c>
      <c r="B1437" s="31">
        <v>915</v>
      </c>
      <c r="C1437" s="32">
        <v>4</v>
      </c>
      <c r="D1437" s="32">
        <v>1</v>
      </c>
      <c r="E1437" s="23" t="s">
        <v>260</v>
      </c>
      <c r="F1437" s="29" t="s">
        <v>115</v>
      </c>
      <c r="G1437" s="24">
        <v>0</v>
      </c>
      <c r="H1437" s="24">
        <v>490000</v>
      </c>
      <c r="I1437" s="25">
        <v>0</v>
      </c>
      <c r="J1437" s="26">
        <f t="shared" si="808"/>
        <v>0</v>
      </c>
      <c r="K1437" s="28">
        <f t="shared" si="813"/>
        <v>0</v>
      </c>
      <c r="L1437" s="28">
        <v>490</v>
      </c>
      <c r="M1437" s="2">
        <f t="shared" si="826"/>
        <v>490</v>
      </c>
      <c r="N1437" s="2">
        <f t="shared" si="826"/>
        <v>0</v>
      </c>
      <c r="O1437" s="27">
        <f t="shared" si="810"/>
        <v>0</v>
      </c>
      <c r="P1437" s="34">
        <v>0</v>
      </c>
      <c r="Q1437" s="34">
        <f t="shared" si="839"/>
        <v>0</v>
      </c>
      <c r="R1437" s="67">
        <f t="shared" si="836"/>
        <v>0</v>
      </c>
    </row>
    <row r="1438" spans="1:18" ht="94.5">
      <c r="A1438" s="30" t="s">
        <v>245</v>
      </c>
      <c r="B1438" s="31">
        <v>915</v>
      </c>
      <c r="C1438" s="32">
        <v>4</v>
      </c>
      <c r="D1438" s="32">
        <v>1</v>
      </c>
      <c r="E1438" s="23" t="s">
        <v>260</v>
      </c>
      <c r="F1438" s="29" t="s">
        <v>246</v>
      </c>
      <c r="G1438" s="24">
        <v>0</v>
      </c>
      <c r="H1438" s="24">
        <v>1700</v>
      </c>
      <c r="I1438" s="25">
        <v>1700</v>
      </c>
      <c r="J1438" s="26">
        <f t="shared" ref="J1438:J1509" si="848">I1438*100/H1438</f>
        <v>100</v>
      </c>
      <c r="K1438" s="28">
        <f t="shared" si="813"/>
        <v>0</v>
      </c>
      <c r="L1438" s="28">
        <v>1.7</v>
      </c>
      <c r="M1438" s="2">
        <f t="shared" si="826"/>
        <v>1.7</v>
      </c>
      <c r="N1438" s="2">
        <f t="shared" si="826"/>
        <v>1.7</v>
      </c>
      <c r="O1438" s="27">
        <f t="shared" ref="O1438:O1509" si="849">N1438*100/M1438</f>
        <v>100</v>
      </c>
      <c r="P1438" s="34">
        <v>1.7</v>
      </c>
      <c r="Q1438" s="34">
        <f t="shared" si="839"/>
        <v>0</v>
      </c>
      <c r="R1438" s="67">
        <f t="shared" si="836"/>
        <v>0</v>
      </c>
    </row>
    <row r="1439" spans="1:18">
      <c r="A1439" s="30" t="s">
        <v>15</v>
      </c>
      <c r="B1439" s="31">
        <v>916</v>
      </c>
      <c r="C1439" s="32" t="s">
        <v>94</v>
      </c>
      <c r="D1439" s="32" t="s">
        <v>94</v>
      </c>
      <c r="E1439" s="23" t="s">
        <v>94</v>
      </c>
      <c r="F1439" s="29" t="s">
        <v>94</v>
      </c>
      <c r="G1439" s="24">
        <v>63759500</v>
      </c>
      <c r="H1439" s="24">
        <v>63951713</v>
      </c>
      <c r="I1439" s="25">
        <v>56538750.340000004</v>
      </c>
      <c r="J1439" s="26">
        <f t="shared" si="848"/>
        <v>88.4</v>
      </c>
      <c r="K1439" s="2">
        <f t="shared" ref="K1439:M1439" si="850">K1440+K1456</f>
        <v>63759.5</v>
      </c>
      <c r="L1439" s="2">
        <f t="shared" si="850"/>
        <v>63951.7</v>
      </c>
      <c r="M1439" s="2">
        <f t="shared" si="850"/>
        <v>63951.7</v>
      </c>
      <c r="N1439" s="2">
        <f>N1440+N1456</f>
        <v>56538.8</v>
      </c>
      <c r="O1439" s="27">
        <f t="shared" si="849"/>
        <v>88.4</v>
      </c>
      <c r="P1439" s="34">
        <v>56538.7</v>
      </c>
      <c r="Q1439" s="34">
        <f t="shared" si="839"/>
        <v>0.1</v>
      </c>
      <c r="R1439" s="67">
        <f t="shared" si="836"/>
        <v>0</v>
      </c>
    </row>
    <row r="1440" spans="1:18">
      <c r="A1440" s="30" t="s">
        <v>263</v>
      </c>
      <c r="B1440" s="31">
        <v>916</v>
      </c>
      <c r="C1440" s="32">
        <v>1</v>
      </c>
      <c r="D1440" s="32" t="s">
        <v>94</v>
      </c>
      <c r="E1440" s="23" t="s">
        <v>94</v>
      </c>
      <c r="F1440" s="29" t="s">
        <v>94</v>
      </c>
      <c r="G1440" s="24">
        <v>63509600</v>
      </c>
      <c r="H1440" s="24">
        <v>63750033</v>
      </c>
      <c r="I1440" s="25">
        <v>56341240.340000004</v>
      </c>
      <c r="J1440" s="26">
        <f t="shared" si="848"/>
        <v>88.4</v>
      </c>
      <c r="K1440" s="2">
        <f t="shared" ref="K1440:M1440" si="851">K1441</f>
        <v>63509.599999999999</v>
      </c>
      <c r="L1440" s="2">
        <f t="shared" si="851"/>
        <v>63750</v>
      </c>
      <c r="M1440" s="2">
        <f t="shared" si="851"/>
        <v>63750</v>
      </c>
      <c r="N1440" s="2">
        <f>N1441</f>
        <v>56341.3</v>
      </c>
      <c r="O1440" s="27">
        <f t="shared" si="849"/>
        <v>88.4</v>
      </c>
      <c r="P1440" s="34">
        <v>56341.2</v>
      </c>
      <c r="Q1440" s="34">
        <f t="shared" si="839"/>
        <v>0.1</v>
      </c>
      <c r="R1440" s="67">
        <f t="shared" si="836"/>
        <v>0</v>
      </c>
    </row>
    <row r="1441" spans="1:18">
      <c r="A1441" s="30" t="s">
        <v>31</v>
      </c>
      <c r="B1441" s="31">
        <v>916</v>
      </c>
      <c r="C1441" s="32">
        <v>1</v>
      </c>
      <c r="D1441" s="32">
        <v>7</v>
      </c>
      <c r="E1441" s="23" t="s">
        <v>94</v>
      </c>
      <c r="F1441" s="29" t="s">
        <v>94</v>
      </c>
      <c r="G1441" s="24">
        <v>63509600</v>
      </c>
      <c r="H1441" s="24">
        <v>63750033</v>
      </c>
      <c r="I1441" s="25">
        <v>56341240.340000004</v>
      </c>
      <c r="J1441" s="26">
        <f t="shared" si="848"/>
        <v>88.4</v>
      </c>
      <c r="K1441" s="2">
        <f t="shared" ref="K1441:M1441" si="852">K1442+K1445+K1452+K1454</f>
        <v>63509.599999999999</v>
      </c>
      <c r="L1441" s="2">
        <f t="shared" si="852"/>
        <v>63750</v>
      </c>
      <c r="M1441" s="2">
        <f t="shared" si="852"/>
        <v>63750</v>
      </c>
      <c r="N1441" s="2">
        <f>N1442+N1445+N1452+N1454</f>
        <v>56341.3</v>
      </c>
      <c r="O1441" s="27">
        <f t="shared" si="849"/>
        <v>88.4</v>
      </c>
      <c r="P1441" s="34">
        <v>56341.2</v>
      </c>
      <c r="Q1441" s="34">
        <f t="shared" si="839"/>
        <v>0.1</v>
      </c>
      <c r="R1441" s="67">
        <f t="shared" si="836"/>
        <v>0</v>
      </c>
    </row>
    <row r="1442" spans="1:18" ht="47.25">
      <c r="A1442" s="30" t="s">
        <v>996</v>
      </c>
      <c r="B1442" s="31">
        <v>916</v>
      </c>
      <c r="C1442" s="32">
        <v>1</v>
      </c>
      <c r="D1442" s="32">
        <v>7</v>
      </c>
      <c r="E1442" s="23" t="s">
        <v>997</v>
      </c>
      <c r="F1442" s="29"/>
      <c r="G1442" s="24">
        <f>SUM(G1443:G1444)</f>
        <v>523500</v>
      </c>
      <c r="H1442" s="24">
        <f t="shared" ref="H1442:I1442" si="853">SUM(H1443:H1444)</f>
        <v>523500</v>
      </c>
      <c r="I1442" s="24">
        <f t="shared" si="853"/>
        <v>281311.35999999999</v>
      </c>
      <c r="J1442" s="26">
        <f t="shared" si="848"/>
        <v>53.7</v>
      </c>
      <c r="K1442" s="2">
        <f t="shared" ref="K1442:M1442" si="854">SUM(K1443:K1444)</f>
        <v>523.5</v>
      </c>
      <c r="L1442" s="2">
        <f t="shared" ref="L1442" si="855">SUM(L1443:L1444)</f>
        <v>523.5</v>
      </c>
      <c r="M1442" s="2">
        <f t="shared" si="854"/>
        <v>523.5</v>
      </c>
      <c r="N1442" s="2">
        <f>SUM(N1443:N1444)</f>
        <v>281.3</v>
      </c>
      <c r="O1442" s="27">
        <f t="shared" si="849"/>
        <v>53.7</v>
      </c>
      <c r="P1442" s="34">
        <v>281.3</v>
      </c>
      <c r="Q1442" s="34">
        <f t="shared" si="839"/>
        <v>0</v>
      </c>
      <c r="R1442" s="67">
        <f t="shared" si="836"/>
        <v>0</v>
      </c>
    </row>
    <row r="1443" spans="1:18" ht="31.5">
      <c r="A1443" s="30" t="s">
        <v>189</v>
      </c>
      <c r="B1443" s="31">
        <v>916</v>
      </c>
      <c r="C1443" s="32">
        <v>1</v>
      </c>
      <c r="D1443" s="32">
        <v>7</v>
      </c>
      <c r="E1443" s="23" t="s">
        <v>997</v>
      </c>
      <c r="F1443" s="29" t="s">
        <v>190</v>
      </c>
      <c r="G1443" s="24">
        <v>73500</v>
      </c>
      <c r="H1443" s="24">
        <v>73500</v>
      </c>
      <c r="I1443" s="25">
        <v>31312</v>
      </c>
      <c r="J1443" s="26">
        <f t="shared" si="848"/>
        <v>42.6</v>
      </c>
      <c r="K1443" s="28">
        <f t="shared" si="813"/>
        <v>73.5</v>
      </c>
      <c r="L1443" s="28">
        <v>73.5</v>
      </c>
      <c r="M1443" s="2">
        <f t="shared" si="826"/>
        <v>73.5</v>
      </c>
      <c r="N1443" s="2">
        <f t="shared" si="826"/>
        <v>31.3</v>
      </c>
      <c r="O1443" s="27">
        <f t="shared" si="849"/>
        <v>42.6</v>
      </c>
      <c r="P1443" s="34">
        <v>31.3</v>
      </c>
      <c r="Q1443" s="34">
        <f t="shared" si="839"/>
        <v>0</v>
      </c>
      <c r="R1443" s="67">
        <f t="shared" si="836"/>
        <v>0</v>
      </c>
    </row>
    <row r="1444" spans="1:18" ht="31.5">
      <c r="A1444" s="30" t="s">
        <v>114</v>
      </c>
      <c r="B1444" s="31">
        <v>916</v>
      </c>
      <c r="C1444" s="32">
        <v>1</v>
      </c>
      <c r="D1444" s="32">
        <v>7</v>
      </c>
      <c r="E1444" s="23" t="s">
        <v>997</v>
      </c>
      <c r="F1444" s="29" t="s">
        <v>115</v>
      </c>
      <c r="G1444" s="24">
        <v>450000</v>
      </c>
      <c r="H1444" s="24">
        <v>450000</v>
      </c>
      <c r="I1444" s="25">
        <v>249999.35999999999</v>
      </c>
      <c r="J1444" s="26">
        <f t="shared" si="848"/>
        <v>55.6</v>
      </c>
      <c r="K1444" s="28">
        <f t="shared" si="813"/>
        <v>450</v>
      </c>
      <c r="L1444" s="28">
        <v>450</v>
      </c>
      <c r="M1444" s="2">
        <f t="shared" si="826"/>
        <v>450</v>
      </c>
      <c r="N1444" s="2">
        <f t="shared" si="826"/>
        <v>250</v>
      </c>
      <c r="O1444" s="27">
        <f t="shared" si="849"/>
        <v>55.6</v>
      </c>
      <c r="P1444" s="34">
        <v>250</v>
      </c>
      <c r="Q1444" s="34">
        <f t="shared" si="839"/>
        <v>0</v>
      </c>
      <c r="R1444" s="67">
        <f t="shared" si="836"/>
        <v>0</v>
      </c>
    </row>
    <row r="1445" spans="1:18" ht="31.5">
      <c r="A1445" s="30" t="s">
        <v>998</v>
      </c>
      <c r="B1445" s="31">
        <v>916</v>
      </c>
      <c r="C1445" s="32">
        <v>1</v>
      </c>
      <c r="D1445" s="32">
        <v>7</v>
      </c>
      <c r="E1445" s="23" t="s">
        <v>999</v>
      </c>
      <c r="F1445" s="29"/>
      <c r="G1445" s="24">
        <f>SUM(G1446:G1451)</f>
        <v>13946100</v>
      </c>
      <c r="H1445" s="24">
        <f t="shared" ref="H1445:I1445" si="856">SUM(H1446:H1451)</f>
        <v>14186533</v>
      </c>
      <c r="I1445" s="24">
        <f t="shared" si="856"/>
        <v>13399672.82</v>
      </c>
      <c r="J1445" s="26">
        <f t="shared" si="848"/>
        <v>94.5</v>
      </c>
      <c r="K1445" s="2">
        <f t="shared" ref="K1445:M1445" si="857">SUM(K1446:K1451)</f>
        <v>13946.1</v>
      </c>
      <c r="L1445" s="2">
        <f t="shared" ref="L1445" si="858">SUM(L1446:L1451)</f>
        <v>14186.5</v>
      </c>
      <c r="M1445" s="2">
        <f t="shared" si="857"/>
        <v>14186.5</v>
      </c>
      <c r="N1445" s="2">
        <f>SUM(N1446:N1451)</f>
        <v>13399.7</v>
      </c>
      <c r="O1445" s="27">
        <f t="shared" si="849"/>
        <v>94.5</v>
      </c>
      <c r="P1445" s="34">
        <v>13399.7</v>
      </c>
      <c r="Q1445" s="34">
        <f t="shared" si="839"/>
        <v>0</v>
      </c>
      <c r="R1445" s="67">
        <f t="shared" si="836"/>
        <v>0</v>
      </c>
    </row>
    <row r="1446" spans="1:18" ht="31.5">
      <c r="A1446" s="30" t="s">
        <v>187</v>
      </c>
      <c r="B1446" s="31">
        <v>916</v>
      </c>
      <c r="C1446" s="32">
        <v>1</v>
      </c>
      <c r="D1446" s="32">
        <v>7</v>
      </c>
      <c r="E1446" s="23" t="s">
        <v>999</v>
      </c>
      <c r="F1446" s="29" t="s">
        <v>188</v>
      </c>
      <c r="G1446" s="24">
        <v>11921630</v>
      </c>
      <c r="H1446" s="24">
        <v>12217843</v>
      </c>
      <c r="I1446" s="25">
        <v>11700305.67</v>
      </c>
      <c r="J1446" s="26">
        <f t="shared" si="848"/>
        <v>95.8</v>
      </c>
      <c r="K1446" s="28">
        <f t="shared" si="813"/>
        <v>11921.6</v>
      </c>
      <c r="L1446" s="28">
        <v>12217.8</v>
      </c>
      <c r="M1446" s="2">
        <f t="shared" si="826"/>
        <v>12217.8</v>
      </c>
      <c r="N1446" s="2">
        <f t="shared" si="826"/>
        <v>11700.3</v>
      </c>
      <c r="O1446" s="27">
        <f t="shared" si="849"/>
        <v>95.8</v>
      </c>
      <c r="P1446" s="34">
        <v>11700.3</v>
      </c>
      <c r="Q1446" s="34">
        <f t="shared" si="839"/>
        <v>0</v>
      </c>
      <c r="R1446" s="67">
        <f t="shared" si="836"/>
        <v>0.03</v>
      </c>
    </row>
    <row r="1447" spans="1:18" ht="31.5">
      <c r="A1447" s="30" t="s">
        <v>189</v>
      </c>
      <c r="B1447" s="31">
        <v>916</v>
      </c>
      <c r="C1447" s="32">
        <v>1</v>
      </c>
      <c r="D1447" s="32">
        <v>7</v>
      </c>
      <c r="E1447" s="23" t="s">
        <v>999</v>
      </c>
      <c r="F1447" s="29" t="s">
        <v>190</v>
      </c>
      <c r="G1447" s="24">
        <v>100000</v>
      </c>
      <c r="H1447" s="24">
        <v>32688</v>
      </c>
      <c r="I1447" s="25">
        <v>24988</v>
      </c>
      <c r="J1447" s="26">
        <f t="shared" si="848"/>
        <v>76.400000000000006</v>
      </c>
      <c r="K1447" s="28">
        <f t="shared" ref="K1447:L1519" si="859">G1447/1000</f>
        <v>100</v>
      </c>
      <c r="L1447" s="28">
        <v>32.700000000000003</v>
      </c>
      <c r="M1447" s="2">
        <f t="shared" si="826"/>
        <v>32.700000000000003</v>
      </c>
      <c r="N1447" s="2">
        <f t="shared" si="826"/>
        <v>25</v>
      </c>
      <c r="O1447" s="27">
        <f t="shared" si="849"/>
        <v>76.5</v>
      </c>
      <c r="P1447" s="34">
        <v>25</v>
      </c>
      <c r="Q1447" s="34">
        <f t="shared" si="839"/>
        <v>0</v>
      </c>
      <c r="R1447" s="67">
        <f t="shared" si="836"/>
        <v>0</v>
      </c>
    </row>
    <row r="1448" spans="1:18" ht="31.5">
      <c r="A1448" s="30" t="s">
        <v>191</v>
      </c>
      <c r="B1448" s="31">
        <v>916</v>
      </c>
      <c r="C1448" s="32">
        <v>1</v>
      </c>
      <c r="D1448" s="32">
        <v>7</v>
      </c>
      <c r="E1448" s="23" t="s">
        <v>999</v>
      </c>
      <c r="F1448" s="29" t="s">
        <v>192</v>
      </c>
      <c r="G1448" s="24">
        <v>1110000</v>
      </c>
      <c r="H1448" s="24">
        <v>851700</v>
      </c>
      <c r="I1448" s="25">
        <v>625396.51</v>
      </c>
      <c r="J1448" s="26">
        <f t="shared" si="848"/>
        <v>73.400000000000006</v>
      </c>
      <c r="K1448" s="28">
        <f t="shared" si="859"/>
        <v>1110</v>
      </c>
      <c r="L1448" s="28">
        <v>851.7</v>
      </c>
      <c r="M1448" s="2">
        <f t="shared" si="826"/>
        <v>851.7</v>
      </c>
      <c r="N1448" s="2">
        <f t="shared" si="826"/>
        <v>625.4</v>
      </c>
      <c r="O1448" s="27">
        <f t="shared" si="849"/>
        <v>73.400000000000006</v>
      </c>
      <c r="P1448" s="34">
        <v>625.4</v>
      </c>
      <c r="Q1448" s="34">
        <f t="shared" si="839"/>
        <v>0</v>
      </c>
      <c r="R1448" s="67">
        <f t="shared" si="836"/>
        <v>0</v>
      </c>
    </row>
    <row r="1449" spans="1:18" ht="31.5">
      <c r="A1449" s="30" t="s">
        <v>114</v>
      </c>
      <c r="B1449" s="31">
        <v>916</v>
      </c>
      <c r="C1449" s="32">
        <v>1</v>
      </c>
      <c r="D1449" s="32">
        <v>7</v>
      </c>
      <c r="E1449" s="23" t="s">
        <v>999</v>
      </c>
      <c r="F1449" s="29" t="s">
        <v>115</v>
      </c>
      <c r="G1449" s="24">
        <v>793570</v>
      </c>
      <c r="H1449" s="24">
        <v>1063402</v>
      </c>
      <c r="I1449" s="25">
        <v>1030696.8</v>
      </c>
      <c r="J1449" s="26">
        <f t="shared" si="848"/>
        <v>96.9</v>
      </c>
      <c r="K1449" s="28">
        <f t="shared" si="859"/>
        <v>793.6</v>
      </c>
      <c r="L1449" s="28">
        <v>1063.4000000000001</v>
      </c>
      <c r="M1449" s="2">
        <f t="shared" si="826"/>
        <v>1063.4000000000001</v>
      </c>
      <c r="N1449" s="2">
        <f t="shared" si="826"/>
        <v>1030.7</v>
      </c>
      <c r="O1449" s="27">
        <f t="shared" si="849"/>
        <v>96.9</v>
      </c>
      <c r="P1449" s="34">
        <v>1030.7</v>
      </c>
      <c r="Q1449" s="34">
        <f t="shared" si="839"/>
        <v>0</v>
      </c>
      <c r="R1449" s="67">
        <f t="shared" si="836"/>
        <v>-0.03</v>
      </c>
    </row>
    <row r="1450" spans="1:18">
      <c r="A1450" s="30" t="s">
        <v>195</v>
      </c>
      <c r="B1450" s="31">
        <v>916</v>
      </c>
      <c r="C1450" s="32">
        <v>1</v>
      </c>
      <c r="D1450" s="32">
        <v>7</v>
      </c>
      <c r="E1450" s="23" t="s">
        <v>999</v>
      </c>
      <c r="F1450" s="29" t="s">
        <v>196</v>
      </c>
      <c r="G1450" s="24">
        <v>7900</v>
      </c>
      <c r="H1450" s="24">
        <v>7900</v>
      </c>
      <c r="I1450" s="25">
        <v>7900</v>
      </c>
      <c r="J1450" s="26">
        <f t="shared" si="848"/>
        <v>100</v>
      </c>
      <c r="K1450" s="28">
        <f t="shared" si="859"/>
        <v>7.9</v>
      </c>
      <c r="L1450" s="28">
        <v>7.9</v>
      </c>
      <c r="M1450" s="2">
        <f t="shared" si="826"/>
        <v>7.9</v>
      </c>
      <c r="N1450" s="2">
        <f t="shared" si="826"/>
        <v>7.9</v>
      </c>
      <c r="O1450" s="27">
        <f t="shared" si="849"/>
        <v>100</v>
      </c>
      <c r="P1450" s="34">
        <v>7.9</v>
      </c>
      <c r="Q1450" s="34">
        <f t="shared" si="839"/>
        <v>0</v>
      </c>
      <c r="R1450" s="67">
        <f t="shared" si="836"/>
        <v>0</v>
      </c>
    </row>
    <row r="1451" spans="1:18">
      <c r="A1451" s="30" t="s">
        <v>197</v>
      </c>
      <c r="B1451" s="31">
        <v>916</v>
      </c>
      <c r="C1451" s="32">
        <v>1</v>
      </c>
      <c r="D1451" s="32">
        <v>7</v>
      </c>
      <c r="E1451" s="23" t="s">
        <v>999</v>
      </c>
      <c r="F1451" s="29" t="s">
        <v>198</v>
      </c>
      <c r="G1451" s="24">
        <v>13000</v>
      </c>
      <c r="H1451" s="24">
        <v>13000</v>
      </c>
      <c r="I1451" s="25">
        <v>10385.84</v>
      </c>
      <c r="J1451" s="26">
        <f t="shared" si="848"/>
        <v>79.900000000000006</v>
      </c>
      <c r="K1451" s="28">
        <f t="shared" si="859"/>
        <v>13</v>
      </c>
      <c r="L1451" s="28">
        <v>13</v>
      </c>
      <c r="M1451" s="2">
        <f t="shared" si="826"/>
        <v>13</v>
      </c>
      <c r="N1451" s="2">
        <f t="shared" si="826"/>
        <v>10.4</v>
      </c>
      <c r="O1451" s="27">
        <f t="shared" si="849"/>
        <v>80</v>
      </c>
      <c r="P1451" s="34">
        <v>10.4</v>
      </c>
      <c r="Q1451" s="34">
        <f t="shared" si="839"/>
        <v>0</v>
      </c>
      <c r="R1451" s="67">
        <f t="shared" si="836"/>
        <v>0</v>
      </c>
    </row>
    <row r="1452" spans="1:18" ht="31.5">
      <c r="A1452" s="30" t="s">
        <v>1000</v>
      </c>
      <c r="B1452" s="31">
        <v>916</v>
      </c>
      <c r="C1452" s="32">
        <v>1</v>
      </c>
      <c r="D1452" s="32">
        <v>7</v>
      </c>
      <c r="E1452" s="23" t="s">
        <v>1001</v>
      </c>
      <c r="F1452" s="29"/>
      <c r="G1452" s="24">
        <v>28700000</v>
      </c>
      <c r="H1452" s="24">
        <v>28700000</v>
      </c>
      <c r="I1452" s="25">
        <v>23537974.629999999</v>
      </c>
      <c r="J1452" s="26">
        <f t="shared" si="848"/>
        <v>82</v>
      </c>
      <c r="K1452" s="2">
        <f t="shared" ref="K1452:M1452" si="860">K1453</f>
        <v>28700</v>
      </c>
      <c r="L1452" s="2">
        <f t="shared" si="860"/>
        <v>28700</v>
      </c>
      <c r="M1452" s="2">
        <f t="shared" si="860"/>
        <v>28700</v>
      </c>
      <c r="N1452" s="2">
        <f>N1453</f>
        <v>23538</v>
      </c>
      <c r="O1452" s="27">
        <f t="shared" si="849"/>
        <v>82</v>
      </c>
      <c r="P1452" s="34">
        <v>23538</v>
      </c>
      <c r="Q1452" s="34">
        <f t="shared" si="839"/>
        <v>0</v>
      </c>
      <c r="R1452" s="67">
        <f t="shared" si="836"/>
        <v>0</v>
      </c>
    </row>
    <row r="1453" spans="1:18">
      <c r="A1453" s="30" t="s">
        <v>1002</v>
      </c>
      <c r="B1453" s="31">
        <v>916</v>
      </c>
      <c r="C1453" s="32">
        <v>1</v>
      </c>
      <c r="D1453" s="32">
        <v>7</v>
      </c>
      <c r="E1453" s="23" t="s">
        <v>1001</v>
      </c>
      <c r="F1453" s="29" t="s">
        <v>1003</v>
      </c>
      <c r="G1453" s="24">
        <v>28700000</v>
      </c>
      <c r="H1453" s="24">
        <v>28700000</v>
      </c>
      <c r="I1453" s="25">
        <v>23537974.629999999</v>
      </c>
      <c r="J1453" s="26">
        <f t="shared" si="848"/>
        <v>82</v>
      </c>
      <c r="K1453" s="28">
        <f t="shared" si="859"/>
        <v>28700</v>
      </c>
      <c r="L1453" s="28">
        <v>28700</v>
      </c>
      <c r="M1453" s="2">
        <f t="shared" si="826"/>
        <v>28700</v>
      </c>
      <c r="N1453" s="2">
        <f t="shared" si="826"/>
        <v>23538</v>
      </c>
      <c r="O1453" s="27">
        <f t="shared" si="849"/>
        <v>82</v>
      </c>
      <c r="P1453" s="34">
        <v>23538</v>
      </c>
      <c r="Q1453" s="34">
        <f t="shared" si="839"/>
        <v>0</v>
      </c>
      <c r="R1453" s="67">
        <f t="shared" si="836"/>
        <v>0</v>
      </c>
    </row>
    <row r="1454" spans="1:18" ht="47.25">
      <c r="A1454" s="30" t="s">
        <v>1004</v>
      </c>
      <c r="B1454" s="31">
        <v>916</v>
      </c>
      <c r="C1454" s="32">
        <v>1</v>
      </c>
      <c r="D1454" s="32">
        <v>7</v>
      </c>
      <c r="E1454" s="23" t="s">
        <v>1005</v>
      </c>
      <c r="F1454" s="29"/>
      <c r="G1454" s="24">
        <v>20340000</v>
      </c>
      <c r="H1454" s="24">
        <v>20340000</v>
      </c>
      <c r="I1454" s="25">
        <v>19122281.530000001</v>
      </c>
      <c r="J1454" s="26">
        <f t="shared" si="848"/>
        <v>94</v>
      </c>
      <c r="K1454" s="2">
        <f t="shared" ref="K1454:M1454" si="861">K1455</f>
        <v>20340</v>
      </c>
      <c r="L1454" s="2">
        <f t="shared" si="861"/>
        <v>20340</v>
      </c>
      <c r="M1454" s="2">
        <f t="shared" si="861"/>
        <v>20340</v>
      </c>
      <c r="N1454" s="2">
        <f>N1455</f>
        <v>19122.3</v>
      </c>
      <c r="O1454" s="27">
        <f t="shared" si="849"/>
        <v>94</v>
      </c>
      <c r="P1454" s="34">
        <v>19122.3</v>
      </c>
      <c r="Q1454" s="34">
        <f t="shared" si="839"/>
        <v>0</v>
      </c>
      <c r="R1454" s="67">
        <f t="shared" si="836"/>
        <v>0</v>
      </c>
    </row>
    <row r="1455" spans="1:18">
      <c r="A1455" s="30" t="s">
        <v>1002</v>
      </c>
      <c r="B1455" s="31">
        <v>916</v>
      </c>
      <c r="C1455" s="32">
        <v>1</v>
      </c>
      <c r="D1455" s="32">
        <v>7</v>
      </c>
      <c r="E1455" s="23" t="s">
        <v>1005</v>
      </c>
      <c r="F1455" s="29" t="s">
        <v>1003</v>
      </c>
      <c r="G1455" s="24">
        <v>20340000</v>
      </c>
      <c r="H1455" s="24">
        <v>20340000</v>
      </c>
      <c r="I1455" s="25">
        <v>19122281.530000001</v>
      </c>
      <c r="J1455" s="26">
        <f t="shared" si="848"/>
        <v>94</v>
      </c>
      <c r="K1455" s="28">
        <f t="shared" si="859"/>
        <v>20340</v>
      </c>
      <c r="L1455" s="28">
        <v>20340</v>
      </c>
      <c r="M1455" s="2">
        <f t="shared" si="826"/>
        <v>20340</v>
      </c>
      <c r="N1455" s="2">
        <f t="shared" si="826"/>
        <v>19122.3</v>
      </c>
      <c r="O1455" s="27">
        <f t="shared" si="849"/>
        <v>94</v>
      </c>
      <c r="P1455" s="34">
        <v>19122.3</v>
      </c>
      <c r="Q1455" s="34">
        <f t="shared" si="839"/>
        <v>0</v>
      </c>
      <c r="R1455" s="67">
        <f t="shared" si="836"/>
        <v>0</v>
      </c>
    </row>
    <row r="1456" spans="1:18">
      <c r="A1456" s="30" t="s">
        <v>95</v>
      </c>
      <c r="B1456" s="31">
        <v>916</v>
      </c>
      <c r="C1456" s="32">
        <v>7</v>
      </c>
      <c r="D1456" s="32" t="s">
        <v>94</v>
      </c>
      <c r="E1456" s="23" t="s">
        <v>94</v>
      </c>
      <c r="F1456" s="29" t="s">
        <v>94</v>
      </c>
      <c r="G1456" s="24">
        <v>249900</v>
      </c>
      <c r="H1456" s="24">
        <v>201680</v>
      </c>
      <c r="I1456" s="25">
        <v>197510</v>
      </c>
      <c r="J1456" s="26">
        <f t="shared" si="848"/>
        <v>97.9</v>
      </c>
      <c r="K1456" s="2">
        <f t="shared" ref="K1456:M1457" si="862">K1457</f>
        <v>249.9</v>
      </c>
      <c r="L1456" s="2">
        <f t="shared" si="862"/>
        <v>201.7</v>
      </c>
      <c r="M1456" s="2">
        <f t="shared" si="862"/>
        <v>201.7</v>
      </c>
      <c r="N1456" s="2">
        <f>N1457</f>
        <v>197.5</v>
      </c>
      <c r="O1456" s="27">
        <f t="shared" si="849"/>
        <v>97.9</v>
      </c>
      <c r="P1456" s="34">
        <v>197.5</v>
      </c>
      <c r="Q1456" s="34">
        <f t="shared" si="839"/>
        <v>0</v>
      </c>
      <c r="R1456" s="67">
        <f t="shared" si="836"/>
        <v>0</v>
      </c>
    </row>
    <row r="1457" spans="1:18" ht="31.5">
      <c r="A1457" s="30" t="s">
        <v>58</v>
      </c>
      <c r="B1457" s="31">
        <v>916</v>
      </c>
      <c r="C1457" s="32">
        <v>7</v>
      </c>
      <c r="D1457" s="32">
        <v>5</v>
      </c>
      <c r="E1457" s="23" t="s">
        <v>94</v>
      </c>
      <c r="F1457" s="29" t="s">
        <v>94</v>
      </c>
      <c r="G1457" s="24">
        <v>249900</v>
      </c>
      <c r="H1457" s="24">
        <v>201680</v>
      </c>
      <c r="I1457" s="25">
        <v>197510</v>
      </c>
      <c r="J1457" s="26">
        <f t="shared" si="848"/>
        <v>97.9</v>
      </c>
      <c r="K1457" s="2">
        <f t="shared" si="862"/>
        <v>249.9</v>
      </c>
      <c r="L1457" s="2">
        <f t="shared" si="862"/>
        <v>201.7</v>
      </c>
      <c r="M1457" s="2">
        <f t="shared" si="862"/>
        <v>201.7</v>
      </c>
      <c r="N1457" s="2">
        <f>N1458</f>
        <v>197.5</v>
      </c>
      <c r="O1457" s="27">
        <f t="shared" si="849"/>
        <v>97.9</v>
      </c>
      <c r="P1457" s="34">
        <v>197.5</v>
      </c>
      <c r="Q1457" s="34">
        <f t="shared" si="839"/>
        <v>0</v>
      </c>
      <c r="R1457" s="67">
        <f t="shared" si="836"/>
        <v>0</v>
      </c>
    </row>
    <row r="1458" spans="1:18" ht="31.5">
      <c r="A1458" s="30" t="s">
        <v>1006</v>
      </c>
      <c r="B1458" s="31">
        <v>916</v>
      </c>
      <c r="C1458" s="32">
        <v>7</v>
      </c>
      <c r="D1458" s="32">
        <v>5</v>
      </c>
      <c r="E1458" s="23" t="s">
        <v>1007</v>
      </c>
      <c r="F1458" s="29"/>
      <c r="G1458" s="24">
        <v>249900</v>
      </c>
      <c r="H1458" s="24">
        <v>201680</v>
      </c>
      <c r="I1458" s="25">
        <v>197510</v>
      </c>
      <c r="J1458" s="26">
        <f t="shared" si="848"/>
        <v>97.9</v>
      </c>
      <c r="K1458" s="2">
        <f t="shared" ref="K1458:M1458" si="863">SUM(K1459:K1460)</f>
        <v>249.9</v>
      </c>
      <c r="L1458" s="2">
        <f t="shared" ref="L1458" si="864">SUM(L1459:L1460)</f>
        <v>201.7</v>
      </c>
      <c r="M1458" s="2">
        <f t="shared" si="863"/>
        <v>201.7</v>
      </c>
      <c r="N1458" s="2">
        <f>SUM(N1459:N1460)</f>
        <v>197.5</v>
      </c>
      <c r="O1458" s="27">
        <f t="shared" si="849"/>
        <v>97.9</v>
      </c>
      <c r="P1458" s="34">
        <v>197.5</v>
      </c>
      <c r="Q1458" s="34">
        <f t="shared" si="839"/>
        <v>0</v>
      </c>
      <c r="R1458" s="67">
        <f t="shared" si="836"/>
        <v>0</v>
      </c>
    </row>
    <row r="1459" spans="1:18" ht="31.5">
      <c r="A1459" s="30" t="s">
        <v>189</v>
      </c>
      <c r="B1459" s="31">
        <v>916</v>
      </c>
      <c r="C1459" s="32">
        <v>7</v>
      </c>
      <c r="D1459" s="32">
        <v>5</v>
      </c>
      <c r="E1459" s="23" t="s">
        <v>1007</v>
      </c>
      <c r="F1459" s="29" t="s">
        <v>190</v>
      </c>
      <c r="G1459" s="24">
        <v>143000</v>
      </c>
      <c r="H1459" s="24">
        <v>112240</v>
      </c>
      <c r="I1459" s="25">
        <v>108070</v>
      </c>
      <c r="J1459" s="26">
        <f t="shared" si="848"/>
        <v>96.3</v>
      </c>
      <c r="K1459" s="28">
        <f t="shared" si="859"/>
        <v>143</v>
      </c>
      <c r="L1459" s="28">
        <v>112.2</v>
      </c>
      <c r="M1459" s="2">
        <f>H1459/1000</f>
        <v>112.2</v>
      </c>
      <c r="N1459" s="2">
        <f t="shared" ref="N1459:N1460" si="865">I1459/1000</f>
        <v>108.1</v>
      </c>
      <c r="O1459" s="27">
        <f t="shared" si="849"/>
        <v>96.3</v>
      </c>
      <c r="P1459" s="34">
        <v>108.1</v>
      </c>
      <c r="Q1459" s="34">
        <f t="shared" si="839"/>
        <v>0</v>
      </c>
      <c r="R1459" s="67">
        <f t="shared" si="836"/>
        <v>0</v>
      </c>
    </row>
    <row r="1460" spans="1:18" ht="31.5">
      <c r="A1460" s="30" t="s">
        <v>114</v>
      </c>
      <c r="B1460" s="31">
        <v>916</v>
      </c>
      <c r="C1460" s="32">
        <v>7</v>
      </c>
      <c r="D1460" s="32">
        <v>5</v>
      </c>
      <c r="E1460" s="23" t="s">
        <v>1007</v>
      </c>
      <c r="F1460" s="29" t="s">
        <v>115</v>
      </c>
      <c r="G1460" s="24">
        <v>106900</v>
      </c>
      <c r="H1460" s="24">
        <v>89440</v>
      </c>
      <c r="I1460" s="25">
        <v>89440</v>
      </c>
      <c r="J1460" s="26">
        <f t="shared" si="848"/>
        <v>100</v>
      </c>
      <c r="K1460" s="28">
        <f t="shared" si="859"/>
        <v>106.9</v>
      </c>
      <c r="L1460" s="28">
        <v>89.5</v>
      </c>
      <c r="M1460" s="2">
        <f>H1460/1000+0.1</f>
        <v>89.5</v>
      </c>
      <c r="N1460" s="2">
        <f t="shared" si="865"/>
        <v>89.4</v>
      </c>
      <c r="O1460" s="27">
        <f t="shared" si="849"/>
        <v>99.9</v>
      </c>
      <c r="P1460" s="34">
        <v>89.4</v>
      </c>
      <c r="Q1460" s="34">
        <f t="shared" si="839"/>
        <v>0</v>
      </c>
      <c r="R1460" s="67">
        <f t="shared" si="836"/>
        <v>0</v>
      </c>
    </row>
    <row r="1461" spans="1:18">
      <c r="A1461" s="30" t="s">
        <v>16</v>
      </c>
      <c r="B1461" s="31">
        <v>917</v>
      </c>
      <c r="C1461" s="32" t="s">
        <v>94</v>
      </c>
      <c r="D1461" s="32" t="s">
        <v>94</v>
      </c>
      <c r="E1461" s="23" t="s">
        <v>94</v>
      </c>
      <c r="F1461" s="29" t="s">
        <v>94</v>
      </c>
      <c r="G1461" s="24">
        <v>100643700</v>
      </c>
      <c r="H1461" s="24">
        <v>105011800</v>
      </c>
      <c r="I1461" s="25">
        <v>97794884.670000002</v>
      </c>
      <c r="J1461" s="26">
        <f t="shared" si="848"/>
        <v>93.1</v>
      </c>
      <c r="K1461" s="2">
        <f t="shared" ref="K1461:M1461" si="866">K1462+K1481</f>
        <v>100643.7</v>
      </c>
      <c r="L1461" s="2">
        <f t="shared" si="866"/>
        <v>105011.8</v>
      </c>
      <c r="M1461" s="2">
        <f t="shared" si="866"/>
        <v>105011.8</v>
      </c>
      <c r="N1461" s="2">
        <f>N1462+N1481</f>
        <v>97794.9</v>
      </c>
      <c r="O1461" s="27">
        <f t="shared" si="849"/>
        <v>93.1</v>
      </c>
      <c r="P1461" s="34">
        <v>97794.9</v>
      </c>
      <c r="Q1461" s="34">
        <f t="shared" si="839"/>
        <v>0</v>
      </c>
      <c r="R1461" s="67">
        <f t="shared" si="836"/>
        <v>0</v>
      </c>
    </row>
    <row r="1462" spans="1:18">
      <c r="A1462" s="30" t="s">
        <v>263</v>
      </c>
      <c r="B1462" s="31">
        <v>917</v>
      </c>
      <c r="C1462" s="32">
        <v>1</v>
      </c>
      <c r="D1462" s="32" t="s">
        <v>94</v>
      </c>
      <c r="E1462" s="23" t="s">
        <v>94</v>
      </c>
      <c r="F1462" s="29" t="s">
        <v>94</v>
      </c>
      <c r="G1462" s="24">
        <v>100023700</v>
      </c>
      <c r="H1462" s="24">
        <v>104771800</v>
      </c>
      <c r="I1462" s="25">
        <v>97570376.569999993</v>
      </c>
      <c r="J1462" s="26">
        <f t="shared" si="848"/>
        <v>93.1</v>
      </c>
      <c r="K1462" s="2">
        <f t="shared" ref="K1462:M1462" si="867">K1463+K1472</f>
        <v>100023.7</v>
      </c>
      <c r="L1462" s="2">
        <f t="shared" si="867"/>
        <v>104771.8</v>
      </c>
      <c r="M1462" s="2">
        <f t="shared" si="867"/>
        <v>104771.8</v>
      </c>
      <c r="N1462" s="2">
        <f>N1463+N1472</f>
        <v>97570.4</v>
      </c>
      <c r="O1462" s="27">
        <f t="shared" si="849"/>
        <v>93.1</v>
      </c>
      <c r="P1462" s="34">
        <v>97570.4</v>
      </c>
      <c r="Q1462" s="34">
        <f t="shared" si="839"/>
        <v>0</v>
      </c>
      <c r="R1462" s="67">
        <f t="shared" si="836"/>
        <v>0</v>
      </c>
    </row>
    <row r="1463" spans="1:18" ht="47.25">
      <c r="A1463" s="30" t="s">
        <v>27</v>
      </c>
      <c r="B1463" s="31">
        <v>917</v>
      </c>
      <c r="C1463" s="32">
        <v>1</v>
      </c>
      <c r="D1463" s="32">
        <v>3</v>
      </c>
      <c r="E1463" s="23" t="s">
        <v>94</v>
      </c>
      <c r="F1463" s="29" t="s">
        <v>94</v>
      </c>
      <c r="G1463" s="24">
        <v>51580000</v>
      </c>
      <c r="H1463" s="24">
        <v>52217100</v>
      </c>
      <c r="I1463" s="25">
        <v>50802930.649999999</v>
      </c>
      <c r="J1463" s="26">
        <f t="shared" si="848"/>
        <v>97.3</v>
      </c>
      <c r="K1463" s="2">
        <f t="shared" ref="K1463:M1463" si="868">K1464+K1466+K1468</f>
        <v>51580</v>
      </c>
      <c r="L1463" s="2">
        <f t="shared" si="868"/>
        <v>52217.1</v>
      </c>
      <c r="M1463" s="2">
        <f t="shared" si="868"/>
        <v>52217.1</v>
      </c>
      <c r="N1463" s="2">
        <f>N1464+N1466+N1468</f>
        <v>50803</v>
      </c>
      <c r="O1463" s="27">
        <f t="shared" si="849"/>
        <v>97.3</v>
      </c>
      <c r="P1463" s="34">
        <v>50802.9</v>
      </c>
      <c r="Q1463" s="34">
        <f t="shared" si="839"/>
        <v>0.1</v>
      </c>
      <c r="R1463" s="67">
        <f t="shared" si="836"/>
        <v>0</v>
      </c>
    </row>
    <row r="1464" spans="1:18" ht="31.5">
      <c r="A1464" s="30" t="s">
        <v>1008</v>
      </c>
      <c r="B1464" s="31">
        <v>917</v>
      </c>
      <c r="C1464" s="32">
        <v>1</v>
      </c>
      <c r="D1464" s="32">
        <v>3</v>
      </c>
      <c r="E1464" s="23" t="s">
        <v>1009</v>
      </c>
      <c r="F1464" s="29" t="s">
        <v>94</v>
      </c>
      <c r="G1464" s="24">
        <v>2780200</v>
      </c>
      <c r="H1464" s="24">
        <v>2780200</v>
      </c>
      <c r="I1464" s="25">
        <v>2623409.91</v>
      </c>
      <c r="J1464" s="26">
        <f t="shared" si="848"/>
        <v>94.4</v>
      </c>
      <c r="K1464" s="2">
        <f t="shared" ref="K1464:M1464" si="869">K1465</f>
        <v>2780.2</v>
      </c>
      <c r="L1464" s="2">
        <f t="shared" si="869"/>
        <v>2780.2</v>
      </c>
      <c r="M1464" s="2">
        <f t="shared" si="869"/>
        <v>2780.2</v>
      </c>
      <c r="N1464" s="2">
        <f>N1465</f>
        <v>2623.4</v>
      </c>
      <c r="O1464" s="27">
        <f t="shared" si="849"/>
        <v>94.4</v>
      </c>
      <c r="P1464" s="34">
        <v>2623.4</v>
      </c>
      <c r="Q1464" s="34">
        <f t="shared" si="839"/>
        <v>0</v>
      </c>
      <c r="R1464" s="67">
        <f t="shared" si="836"/>
        <v>0</v>
      </c>
    </row>
    <row r="1465" spans="1:18" ht="31.5">
      <c r="A1465" s="30" t="s">
        <v>187</v>
      </c>
      <c r="B1465" s="31">
        <v>917</v>
      </c>
      <c r="C1465" s="32">
        <v>1</v>
      </c>
      <c r="D1465" s="32">
        <v>3</v>
      </c>
      <c r="E1465" s="23" t="s">
        <v>1009</v>
      </c>
      <c r="F1465" s="29" t="s">
        <v>188</v>
      </c>
      <c r="G1465" s="24">
        <v>2780200</v>
      </c>
      <c r="H1465" s="24">
        <v>2780200</v>
      </c>
      <c r="I1465" s="25">
        <v>2623409.91</v>
      </c>
      <c r="J1465" s="26">
        <f t="shared" si="848"/>
        <v>94.4</v>
      </c>
      <c r="K1465" s="28">
        <f t="shared" si="859"/>
        <v>2780.2</v>
      </c>
      <c r="L1465" s="28">
        <v>2780.2</v>
      </c>
      <c r="M1465" s="2">
        <f t="shared" ref="M1465:N1537" si="870">H1465/1000</f>
        <v>2780.2</v>
      </c>
      <c r="N1465" s="2">
        <f t="shared" si="870"/>
        <v>2623.4</v>
      </c>
      <c r="O1465" s="27">
        <f t="shared" si="849"/>
        <v>94.4</v>
      </c>
      <c r="P1465" s="34">
        <v>2623.4</v>
      </c>
      <c r="Q1465" s="34">
        <f t="shared" si="839"/>
        <v>0</v>
      </c>
      <c r="R1465" s="67">
        <f t="shared" si="836"/>
        <v>0</v>
      </c>
    </row>
    <row r="1466" spans="1:18" ht="63">
      <c r="A1466" s="30" t="s">
        <v>1010</v>
      </c>
      <c r="B1466" s="31">
        <v>917</v>
      </c>
      <c r="C1466" s="32">
        <v>1</v>
      </c>
      <c r="D1466" s="32">
        <v>3</v>
      </c>
      <c r="E1466" s="23" t="s">
        <v>1011</v>
      </c>
      <c r="F1466" s="29" t="s">
        <v>94</v>
      </c>
      <c r="G1466" s="24">
        <v>12781200</v>
      </c>
      <c r="H1466" s="24">
        <v>14168300</v>
      </c>
      <c r="I1466" s="25">
        <v>13720951.609999999</v>
      </c>
      <c r="J1466" s="26">
        <f t="shared" si="848"/>
        <v>96.8</v>
      </c>
      <c r="K1466" s="2">
        <f t="shared" ref="K1466:M1466" si="871">K1467</f>
        <v>12781.2</v>
      </c>
      <c r="L1466" s="2">
        <f t="shared" si="871"/>
        <v>14168.3</v>
      </c>
      <c r="M1466" s="2">
        <f t="shared" si="871"/>
        <v>14168.3</v>
      </c>
      <c r="N1466" s="2">
        <f>N1467</f>
        <v>13721</v>
      </c>
      <c r="O1466" s="27">
        <f t="shared" si="849"/>
        <v>96.8</v>
      </c>
      <c r="P1466" s="34">
        <v>13721</v>
      </c>
      <c r="Q1466" s="34">
        <f t="shared" si="839"/>
        <v>0</v>
      </c>
      <c r="R1466" s="67">
        <f t="shared" si="836"/>
        <v>0</v>
      </c>
    </row>
    <row r="1467" spans="1:18" ht="31.5">
      <c r="A1467" s="30" t="s">
        <v>187</v>
      </c>
      <c r="B1467" s="31">
        <v>917</v>
      </c>
      <c r="C1467" s="32">
        <v>1</v>
      </c>
      <c r="D1467" s="32">
        <v>3</v>
      </c>
      <c r="E1467" s="23" t="s">
        <v>1011</v>
      </c>
      <c r="F1467" s="29" t="s">
        <v>188</v>
      </c>
      <c r="G1467" s="24">
        <v>12781200</v>
      </c>
      <c r="H1467" s="24">
        <v>14168300</v>
      </c>
      <c r="I1467" s="25">
        <v>13720951.609999999</v>
      </c>
      <c r="J1467" s="26">
        <f t="shared" si="848"/>
        <v>96.8</v>
      </c>
      <c r="K1467" s="28">
        <f t="shared" si="859"/>
        <v>12781.2</v>
      </c>
      <c r="L1467" s="28">
        <v>14168.3</v>
      </c>
      <c r="M1467" s="2">
        <f t="shared" si="870"/>
        <v>14168.3</v>
      </c>
      <c r="N1467" s="2">
        <f t="shared" si="870"/>
        <v>13721</v>
      </c>
      <c r="O1467" s="27">
        <f t="shared" si="849"/>
        <v>96.8</v>
      </c>
      <c r="P1467" s="34">
        <v>13721</v>
      </c>
      <c r="Q1467" s="34">
        <f t="shared" si="839"/>
        <v>0</v>
      </c>
      <c r="R1467" s="67">
        <f t="shared" si="836"/>
        <v>0</v>
      </c>
    </row>
    <row r="1468" spans="1:18" ht="31.5">
      <c r="A1468" s="30" t="s">
        <v>1012</v>
      </c>
      <c r="B1468" s="31">
        <v>917</v>
      </c>
      <c r="C1468" s="32">
        <v>1</v>
      </c>
      <c r="D1468" s="32">
        <v>3</v>
      </c>
      <c r="E1468" s="23" t="s">
        <v>1013</v>
      </c>
      <c r="F1468" s="29"/>
      <c r="G1468" s="24">
        <f>SUM(G1469:G1471)</f>
        <v>36018600</v>
      </c>
      <c r="H1468" s="24">
        <f t="shared" ref="H1468:I1468" si="872">SUM(H1469:H1471)</f>
        <v>35268600</v>
      </c>
      <c r="I1468" s="24">
        <f t="shared" si="872"/>
        <v>34458569.130000003</v>
      </c>
      <c r="J1468" s="26">
        <f t="shared" si="848"/>
        <v>97.7</v>
      </c>
      <c r="K1468" s="2">
        <f t="shared" ref="K1468:M1468" si="873">SUM(K1469:K1471)</f>
        <v>36018.6</v>
      </c>
      <c r="L1468" s="2">
        <f t="shared" ref="L1468" si="874">SUM(L1469:L1471)</f>
        <v>35268.6</v>
      </c>
      <c r="M1468" s="2">
        <f t="shared" si="873"/>
        <v>35268.6</v>
      </c>
      <c r="N1468" s="2">
        <f>SUM(N1469:N1471)</f>
        <v>34458.6</v>
      </c>
      <c r="O1468" s="27">
        <f t="shared" si="849"/>
        <v>97.7</v>
      </c>
      <c r="P1468" s="34">
        <v>34458.6</v>
      </c>
      <c r="Q1468" s="34">
        <f t="shared" si="839"/>
        <v>0</v>
      </c>
      <c r="R1468" s="67">
        <f t="shared" si="836"/>
        <v>0</v>
      </c>
    </row>
    <row r="1469" spans="1:18" ht="31.5">
      <c r="A1469" s="30" t="s">
        <v>187</v>
      </c>
      <c r="B1469" s="31">
        <v>917</v>
      </c>
      <c r="C1469" s="32">
        <v>1</v>
      </c>
      <c r="D1469" s="32">
        <v>3</v>
      </c>
      <c r="E1469" s="23" t="s">
        <v>1013</v>
      </c>
      <c r="F1469" s="29" t="s">
        <v>188</v>
      </c>
      <c r="G1469" s="24">
        <v>29288600</v>
      </c>
      <c r="H1469" s="24">
        <v>29410600</v>
      </c>
      <c r="I1469" s="25">
        <v>29142506.030000001</v>
      </c>
      <c r="J1469" s="26">
        <f t="shared" si="848"/>
        <v>99.1</v>
      </c>
      <c r="K1469" s="28">
        <f t="shared" si="859"/>
        <v>29288.6</v>
      </c>
      <c r="L1469" s="28">
        <v>29410.6</v>
      </c>
      <c r="M1469" s="2">
        <f t="shared" si="870"/>
        <v>29410.6</v>
      </c>
      <c r="N1469" s="2">
        <f t="shared" si="870"/>
        <v>29142.5</v>
      </c>
      <c r="O1469" s="27">
        <f t="shared" si="849"/>
        <v>99.1</v>
      </c>
      <c r="P1469" s="34">
        <v>29142.5</v>
      </c>
      <c r="Q1469" s="34">
        <f t="shared" si="839"/>
        <v>0</v>
      </c>
      <c r="R1469" s="67">
        <f t="shared" si="836"/>
        <v>0</v>
      </c>
    </row>
    <row r="1470" spans="1:18" ht="31.5">
      <c r="A1470" s="30" t="s">
        <v>189</v>
      </c>
      <c r="B1470" s="31">
        <v>917</v>
      </c>
      <c r="C1470" s="32">
        <v>1</v>
      </c>
      <c r="D1470" s="32">
        <v>3</v>
      </c>
      <c r="E1470" s="23" t="s">
        <v>1013</v>
      </c>
      <c r="F1470" s="29" t="s">
        <v>190</v>
      </c>
      <c r="G1470" s="24">
        <v>2650000</v>
      </c>
      <c r="H1470" s="24">
        <v>2140000</v>
      </c>
      <c r="I1470" s="25">
        <v>1620563.1</v>
      </c>
      <c r="J1470" s="26">
        <f t="shared" si="848"/>
        <v>75.7</v>
      </c>
      <c r="K1470" s="28">
        <f t="shared" si="859"/>
        <v>2650</v>
      </c>
      <c r="L1470" s="28">
        <v>2140</v>
      </c>
      <c r="M1470" s="2">
        <f t="shared" si="870"/>
        <v>2140</v>
      </c>
      <c r="N1470" s="2">
        <f t="shared" si="870"/>
        <v>1620.6</v>
      </c>
      <c r="O1470" s="27">
        <f t="shared" si="849"/>
        <v>75.7</v>
      </c>
      <c r="P1470" s="34">
        <v>1620.6</v>
      </c>
      <c r="Q1470" s="34">
        <f t="shared" si="839"/>
        <v>0</v>
      </c>
      <c r="R1470" s="67">
        <f t="shared" si="836"/>
        <v>0</v>
      </c>
    </row>
    <row r="1471" spans="1:18" ht="63">
      <c r="A1471" s="30" t="s">
        <v>1014</v>
      </c>
      <c r="B1471" s="31">
        <v>917</v>
      </c>
      <c r="C1471" s="32">
        <v>1</v>
      </c>
      <c r="D1471" s="32">
        <v>3</v>
      </c>
      <c r="E1471" s="23" t="s">
        <v>1013</v>
      </c>
      <c r="F1471" s="29" t="s">
        <v>1015</v>
      </c>
      <c r="G1471" s="24">
        <v>4080000</v>
      </c>
      <c r="H1471" s="24">
        <v>3718000</v>
      </c>
      <c r="I1471" s="25">
        <v>3695500</v>
      </c>
      <c r="J1471" s="26">
        <f t="shared" si="848"/>
        <v>99.4</v>
      </c>
      <c r="K1471" s="28">
        <f t="shared" si="859"/>
        <v>4080</v>
      </c>
      <c r="L1471" s="28">
        <v>3718</v>
      </c>
      <c r="M1471" s="2">
        <f t="shared" si="870"/>
        <v>3718</v>
      </c>
      <c r="N1471" s="2">
        <f t="shared" si="870"/>
        <v>3695.5</v>
      </c>
      <c r="O1471" s="27">
        <f t="shared" si="849"/>
        <v>99.4</v>
      </c>
      <c r="P1471" s="34">
        <v>3695.5</v>
      </c>
      <c r="Q1471" s="34">
        <f t="shared" si="839"/>
        <v>0</v>
      </c>
      <c r="R1471" s="67">
        <f t="shared" si="836"/>
        <v>0</v>
      </c>
    </row>
    <row r="1472" spans="1:18">
      <c r="A1472" s="30" t="s">
        <v>34</v>
      </c>
      <c r="B1472" s="31">
        <v>917</v>
      </c>
      <c r="C1472" s="32">
        <v>1</v>
      </c>
      <c r="D1472" s="32">
        <v>13</v>
      </c>
      <c r="E1472" s="23" t="s">
        <v>94</v>
      </c>
      <c r="F1472" s="29" t="s">
        <v>94</v>
      </c>
      <c r="G1472" s="24">
        <v>48443700</v>
      </c>
      <c r="H1472" s="24">
        <v>52554700</v>
      </c>
      <c r="I1472" s="25">
        <v>46767445.920000002</v>
      </c>
      <c r="J1472" s="26">
        <f t="shared" si="848"/>
        <v>89</v>
      </c>
      <c r="K1472" s="2">
        <f t="shared" ref="K1472:M1472" si="875">K1473+K1475</f>
        <v>48443.7</v>
      </c>
      <c r="L1472" s="2">
        <f t="shared" si="875"/>
        <v>52554.7</v>
      </c>
      <c r="M1472" s="2">
        <f t="shared" si="875"/>
        <v>52554.7</v>
      </c>
      <c r="N1472" s="2">
        <f>N1473+N1475</f>
        <v>46767.4</v>
      </c>
      <c r="O1472" s="27">
        <f t="shared" si="849"/>
        <v>89</v>
      </c>
      <c r="P1472" s="34">
        <v>46767.4</v>
      </c>
      <c r="Q1472" s="34">
        <f t="shared" si="839"/>
        <v>0</v>
      </c>
      <c r="R1472" s="67">
        <f t="shared" si="836"/>
        <v>0</v>
      </c>
    </row>
    <row r="1473" spans="1:18" ht="47.25">
      <c r="A1473" s="30" t="s">
        <v>1016</v>
      </c>
      <c r="B1473" s="31">
        <v>917</v>
      </c>
      <c r="C1473" s="32">
        <v>1</v>
      </c>
      <c r="D1473" s="32">
        <v>13</v>
      </c>
      <c r="E1473" s="23" t="s">
        <v>1017</v>
      </c>
      <c r="F1473" s="29"/>
      <c r="G1473" s="24">
        <v>3000000</v>
      </c>
      <c r="H1473" s="24">
        <v>6562500</v>
      </c>
      <c r="I1473" s="25">
        <v>5126700</v>
      </c>
      <c r="J1473" s="26">
        <f t="shared" si="848"/>
        <v>78.099999999999994</v>
      </c>
      <c r="K1473" s="2">
        <f t="shared" ref="K1473:M1473" si="876">K1474</f>
        <v>3000</v>
      </c>
      <c r="L1473" s="2">
        <f t="shared" si="876"/>
        <v>6562.5</v>
      </c>
      <c r="M1473" s="2">
        <f t="shared" si="876"/>
        <v>6562.5</v>
      </c>
      <c r="N1473" s="2">
        <f>N1474</f>
        <v>5126.7</v>
      </c>
      <c r="O1473" s="27">
        <f t="shared" si="849"/>
        <v>78.099999999999994</v>
      </c>
      <c r="P1473" s="34">
        <v>5126.7</v>
      </c>
      <c r="Q1473" s="34">
        <f t="shared" si="839"/>
        <v>0</v>
      </c>
      <c r="R1473" s="67">
        <f t="shared" si="836"/>
        <v>0</v>
      </c>
    </row>
    <row r="1474" spans="1:18" ht="31.5">
      <c r="A1474" s="30" t="s">
        <v>429</v>
      </c>
      <c r="B1474" s="31">
        <v>917</v>
      </c>
      <c r="C1474" s="32">
        <v>1</v>
      </c>
      <c r="D1474" s="32">
        <v>13</v>
      </c>
      <c r="E1474" s="23" t="s">
        <v>1017</v>
      </c>
      <c r="F1474" s="29" t="s">
        <v>430</v>
      </c>
      <c r="G1474" s="24">
        <v>3000000</v>
      </c>
      <c r="H1474" s="24">
        <v>6562500</v>
      </c>
      <c r="I1474" s="25">
        <v>5126700</v>
      </c>
      <c r="J1474" s="26">
        <f t="shared" si="848"/>
        <v>78.099999999999994</v>
      </c>
      <c r="K1474" s="28">
        <f t="shared" si="859"/>
        <v>3000</v>
      </c>
      <c r="L1474" s="28">
        <v>6562.5</v>
      </c>
      <c r="M1474" s="2">
        <f t="shared" si="870"/>
        <v>6562.5</v>
      </c>
      <c r="N1474" s="2">
        <f t="shared" si="870"/>
        <v>5126.7</v>
      </c>
      <c r="O1474" s="27">
        <f t="shared" si="849"/>
        <v>78.099999999999994</v>
      </c>
      <c r="P1474" s="34">
        <v>5126.7</v>
      </c>
      <c r="Q1474" s="34">
        <f t="shared" si="839"/>
        <v>0</v>
      </c>
      <c r="R1474" s="67">
        <f t="shared" si="836"/>
        <v>0</v>
      </c>
    </row>
    <row r="1475" spans="1:18" ht="31.5">
      <c r="A1475" s="30" t="s">
        <v>1018</v>
      </c>
      <c r="B1475" s="31">
        <v>917</v>
      </c>
      <c r="C1475" s="32">
        <v>1</v>
      </c>
      <c r="D1475" s="32">
        <v>13</v>
      </c>
      <c r="E1475" s="23" t="s">
        <v>1019</v>
      </c>
      <c r="F1475" s="29"/>
      <c r="G1475" s="24">
        <f>SUM(G1476:G1480)</f>
        <v>45443700</v>
      </c>
      <c r="H1475" s="24">
        <f t="shared" ref="H1475:I1475" si="877">SUM(H1476:H1480)</f>
        <v>45992200</v>
      </c>
      <c r="I1475" s="24">
        <f t="shared" si="877"/>
        <v>41640745.920000002</v>
      </c>
      <c r="J1475" s="26">
        <f t="shared" si="848"/>
        <v>90.5</v>
      </c>
      <c r="K1475" s="2">
        <f t="shared" ref="K1475:M1475" si="878">SUM(K1476:K1480)</f>
        <v>45443.7</v>
      </c>
      <c r="L1475" s="2">
        <f t="shared" ref="L1475" si="879">SUM(L1476:L1480)</f>
        <v>45992.2</v>
      </c>
      <c r="M1475" s="2">
        <f t="shared" si="878"/>
        <v>45992.2</v>
      </c>
      <c r="N1475" s="2">
        <f>SUM(N1476:N1480)</f>
        <v>41640.699999999997</v>
      </c>
      <c r="O1475" s="27">
        <f t="shared" si="849"/>
        <v>90.5</v>
      </c>
      <c r="P1475" s="34">
        <v>41640.699999999997</v>
      </c>
      <c r="Q1475" s="34">
        <f t="shared" si="839"/>
        <v>0</v>
      </c>
      <c r="R1475" s="67">
        <f t="shared" si="836"/>
        <v>0</v>
      </c>
    </row>
    <row r="1476" spans="1:18" ht="31.5">
      <c r="A1476" s="30" t="s">
        <v>201</v>
      </c>
      <c r="B1476" s="31">
        <v>917</v>
      </c>
      <c r="C1476" s="32">
        <v>1</v>
      </c>
      <c r="D1476" s="32">
        <v>13</v>
      </c>
      <c r="E1476" s="23" t="s">
        <v>1019</v>
      </c>
      <c r="F1476" s="29" t="s">
        <v>202</v>
      </c>
      <c r="G1476" s="24">
        <v>12623700</v>
      </c>
      <c r="H1476" s="24">
        <v>12623700</v>
      </c>
      <c r="I1476" s="25">
        <v>12537619.02</v>
      </c>
      <c r="J1476" s="26">
        <f t="shared" si="848"/>
        <v>99.3</v>
      </c>
      <c r="K1476" s="28">
        <f t="shared" si="859"/>
        <v>12623.7</v>
      </c>
      <c r="L1476" s="28">
        <v>12623.7</v>
      </c>
      <c r="M1476" s="2">
        <f t="shared" si="870"/>
        <v>12623.7</v>
      </c>
      <c r="N1476" s="2">
        <f t="shared" si="870"/>
        <v>12537.6</v>
      </c>
      <c r="O1476" s="27">
        <f t="shared" si="849"/>
        <v>99.3</v>
      </c>
      <c r="P1476" s="34">
        <v>12537.6</v>
      </c>
      <c r="Q1476" s="34">
        <f t="shared" si="839"/>
        <v>0</v>
      </c>
      <c r="R1476" s="67">
        <f t="shared" si="836"/>
        <v>0</v>
      </c>
    </row>
    <row r="1477" spans="1:18" ht="31.5">
      <c r="A1477" s="30" t="s">
        <v>191</v>
      </c>
      <c r="B1477" s="31">
        <v>917</v>
      </c>
      <c r="C1477" s="32">
        <v>1</v>
      </c>
      <c r="D1477" s="32">
        <v>13</v>
      </c>
      <c r="E1477" s="23" t="s">
        <v>1019</v>
      </c>
      <c r="F1477" s="29" t="s">
        <v>192</v>
      </c>
      <c r="G1477" s="24">
        <v>3170000</v>
      </c>
      <c r="H1477" s="24">
        <v>2970000</v>
      </c>
      <c r="I1477" s="25">
        <v>2768027.91</v>
      </c>
      <c r="J1477" s="26">
        <f t="shared" si="848"/>
        <v>93.2</v>
      </c>
      <c r="K1477" s="28">
        <f t="shared" si="859"/>
        <v>3170</v>
      </c>
      <c r="L1477" s="28">
        <v>2970</v>
      </c>
      <c r="M1477" s="2">
        <f t="shared" si="870"/>
        <v>2970</v>
      </c>
      <c r="N1477" s="2">
        <f t="shared" si="870"/>
        <v>2768</v>
      </c>
      <c r="O1477" s="27">
        <f t="shared" si="849"/>
        <v>93.2</v>
      </c>
      <c r="P1477" s="34">
        <v>2768</v>
      </c>
      <c r="Q1477" s="34">
        <f t="shared" si="839"/>
        <v>0</v>
      </c>
      <c r="R1477" s="67">
        <f t="shared" si="836"/>
        <v>0</v>
      </c>
    </row>
    <row r="1478" spans="1:18" ht="31.5">
      <c r="A1478" s="30" t="s">
        <v>114</v>
      </c>
      <c r="B1478" s="31">
        <v>917</v>
      </c>
      <c r="C1478" s="32">
        <v>1</v>
      </c>
      <c r="D1478" s="32">
        <v>13</v>
      </c>
      <c r="E1478" s="23" t="s">
        <v>1019</v>
      </c>
      <c r="F1478" s="29" t="s">
        <v>115</v>
      </c>
      <c r="G1478" s="24">
        <v>28162000</v>
      </c>
      <c r="H1478" s="24">
        <v>28859500</v>
      </c>
      <c r="I1478" s="25">
        <v>24798011.699999999</v>
      </c>
      <c r="J1478" s="26">
        <f t="shared" si="848"/>
        <v>85.9</v>
      </c>
      <c r="K1478" s="28">
        <f t="shared" si="859"/>
        <v>28162</v>
      </c>
      <c r="L1478" s="28">
        <v>28859.5</v>
      </c>
      <c r="M1478" s="2">
        <f t="shared" si="870"/>
        <v>28859.5</v>
      </c>
      <c r="N1478" s="2">
        <f t="shared" si="870"/>
        <v>24798</v>
      </c>
      <c r="O1478" s="27">
        <f t="shared" si="849"/>
        <v>85.9</v>
      </c>
      <c r="P1478" s="34">
        <v>24798</v>
      </c>
      <c r="Q1478" s="34">
        <f t="shared" si="839"/>
        <v>0</v>
      </c>
      <c r="R1478" s="67">
        <f t="shared" si="836"/>
        <v>0</v>
      </c>
    </row>
    <row r="1479" spans="1:18">
      <c r="A1479" s="30" t="s">
        <v>195</v>
      </c>
      <c r="B1479" s="31">
        <v>917</v>
      </c>
      <c r="C1479" s="32">
        <v>1</v>
      </c>
      <c r="D1479" s="32">
        <v>13</v>
      </c>
      <c r="E1479" s="23" t="s">
        <v>1019</v>
      </c>
      <c r="F1479" s="29" t="s">
        <v>196</v>
      </c>
      <c r="G1479" s="24">
        <v>1338000</v>
      </c>
      <c r="H1479" s="24">
        <v>1422000</v>
      </c>
      <c r="I1479" s="25">
        <v>1421074</v>
      </c>
      <c r="J1479" s="26">
        <f t="shared" si="848"/>
        <v>99.9</v>
      </c>
      <c r="K1479" s="28">
        <f t="shared" si="859"/>
        <v>1338</v>
      </c>
      <c r="L1479" s="28">
        <v>1422</v>
      </c>
      <c r="M1479" s="2">
        <f t="shared" si="870"/>
        <v>1422</v>
      </c>
      <c r="N1479" s="2">
        <f t="shared" si="870"/>
        <v>1421.1</v>
      </c>
      <c r="O1479" s="27">
        <f t="shared" si="849"/>
        <v>99.9</v>
      </c>
      <c r="P1479" s="34">
        <v>1421.1</v>
      </c>
      <c r="Q1479" s="34">
        <f t="shared" si="839"/>
        <v>0</v>
      </c>
      <c r="R1479" s="67">
        <f t="shared" si="836"/>
        <v>0</v>
      </c>
    </row>
    <row r="1480" spans="1:18">
      <c r="A1480" s="30" t="s">
        <v>197</v>
      </c>
      <c r="B1480" s="31">
        <v>917</v>
      </c>
      <c r="C1480" s="32">
        <v>1</v>
      </c>
      <c r="D1480" s="32">
        <v>13</v>
      </c>
      <c r="E1480" s="23" t="s">
        <v>1019</v>
      </c>
      <c r="F1480" s="29" t="s">
        <v>198</v>
      </c>
      <c r="G1480" s="24">
        <v>150000</v>
      </c>
      <c r="H1480" s="24">
        <v>117000</v>
      </c>
      <c r="I1480" s="25">
        <v>116013.29</v>
      </c>
      <c r="J1480" s="26">
        <f t="shared" si="848"/>
        <v>99.2</v>
      </c>
      <c r="K1480" s="28">
        <f t="shared" si="859"/>
        <v>150</v>
      </c>
      <c r="L1480" s="28">
        <v>117</v>
      </c>
      <c r="M1480" s="2">
        <f t="shared" si="870"/>
        <v>117</v>
      </c>
      <c r="N1480" s="2">
        <f t="shared" si="870"/>
        <v>116</v>
      </c>
      <c r="O1480" s="27">
        <f t="shared" si="849"/>
        <v>99.1</v>
      </c>
      <c r="P1480" s="34">
        <v>116</v>
      </c>
      <c r="Q1480" s="34">
        <f t="shared" si="839"/>
        <v>0</v>
      </c>
      <c r="R1480" s="67">
        <f t="shared" si="836"/>
        <v>0</v>
      </c>
    </row>
    <row r="1481" spans="1:18">
      <c r="A1481" s="30" t="s">
        <v>95</v>
      </c>
      <c r="B1481" s="31">
        <v>917</v>
      </c>
      <c r="C1481" s="32">
        <v>7</v>
      </c>
      <c r="D1481" s="32" t="s">
        <v>94</v>
      </c>
      <c r="E1481" s="23" t="s">
        <v>94</v>
      </c>
      <c r="F1481" s="29" t="s">
        <v>94</v>
      </c>
      <c r="G1481" s="24">
        <v>620000</v>
      </c>
      <c r="H1481" s="24">
        <v>240000</v>
      </c>
      <c r="I1481" s="25">
        <v>224508.1</v>
      </c>
      <c r="J1481" s="26">
        <f t="shared" si="848"/>
        <v>93.5</v>
      </c>
      <c r="K1481" s="2">
        <f t="shared" ref="K1481:M1482" si="880">K1482</f>
        <v>620</v>
      </c>
      <c r="L1481" s="2">
        <f t="shared" si="880"/>
        <v>240</v>
      </c>
      <c r="M1481" s="2">
        <f t="shared" si="880"/>
        <v>240</v>
      </c>
      <c r="N1481" s="2">
        <f>N1482</f>
        <v>224.5</v>
      </c>
      <c r="O1481" s="27">
        <f t="shared" si="849"/>
        <v>93.5</v>
      </c>
      <c r="P1481" s="34">
        <v>224.5</v>
      </c>
      <c r="Q1481" s="34">
        <f t="shared" si="839"/>
        <v>0</v>
      </c>
      <c r="R1481" s="67">
        <f t="shared" si="836"/>
        <v>0</v>
      </c>
    </row>
    <row r="1482" spans="1:18" ht="31.5">
      <c r="A1482" s="30" t="s">
        <v>58</v>
      </c>
      <c r="B1482" s="31">
        <v>917</v>
      </c>
      <c r="C1482" s="32">
        <v>7</v>
      </c>
      <c r="D1482" s="32">
        <v>5</v>
      </c>
      <c r="E1482" s="23" t="s">
        <v>94</v>
      </c>
      <c r="F1482" s="29" t="s">
        <v>94</v>
      </c>
      <c r="G1482" s="24">
        <v>620000</v>
      </c>
      <c r="H1482" s="24">
        <v>240000</v>
      </c>
      <c r="I1482" s="25">
        <v>224508.1</v>
      </c>
      <c r="J1482" s="26">
        <f t="shared" si="848"/>
        <v>93.5</v>
      </c>
      <c r="K1482" s="2">
        <f t="shared" si="880"/>
        <v>620</v>
      </c>
      <c r="L1482" s="2">
        <f t="shared" si="880"/>
        <v>240</v>
      </c>
      <c r="M1482" s="2">
        <f t="shared" si="880"/>
        <v>240</v>
      </c>
      <c r="N1482" s="2">
        <f>N1483</f>
        <v>224.5</v>
      </c>
      <c r="O1482" s="27">
        <f t="shared" si="849"/>
        <v>93.5</v>
      </c>
      <c r="P1482" s="34">
        <v>224.5</v>
      </c>
      <c r="Q1482" s="34">
        <f t="shared" si="839"/>
        <v>0</v>
      </c>
      <c r="R1482" s="67">
        <f t="shared" si="836"/>
        <v>0</v>
      </c>
    </row>
    <row r="1483" spans="1:18" ht="31.5">
      <c r="A1483" s="30" t="s">
        <v>1020</v>
      </c>
      <c r="B1483" s="31">
        <v>917</v>
      </c>
      <c r="C1483" s="32">
        <v>7</v>
      </c>
      <c r="D1483" s="32">
        <v>5</v>
      </c>
      <c r="E1483" s="23" t="s">
        <v>1021</v>
      </c>
      <c r="F1483" s="29"/>
      <c r="G1483" s="24">
        <v>620000</v>
      </c>
      <c r="H1483" s="24">
        <v>240000</v>
      </c>
      <c r="I1483" s="25">
        <v>224508.1</v>
      </c>
      <c r="J1483" s="26">
        <f t="shared" si="848"/>
        <v>93.5</v>
      </c>
      <c r="K1483" s="2">
        <f t="shared" ref="K1483:M1483" si="881">SUM(K1484:K1485)</f>
        <v>620</v>
      </c>
      <c r="L1483" s="2">
        <f t="shared" ref="L1483" si="882">SUM(L1484:L1485)</f>
        <v>240</v>
      </c>
      <c r="M1483" s="2">
        <f t="shared" si="881"/>
        <v>240</v>
      </c>
      <c r="N1483" s="2">
        <f>SUM(N1484:N1485)</f>
        <v>224.5</v>
      </c>
      <c r="O1483" s="27">
        <f t="shared" si="849"/>
        <v>93.5</v>
      </c>
      <c r="P1483" s="34">
        <v>224.5</v>
      </c>
      <c r="Q1483" s="34">
        <f t="shared" si="839"/>
        <v>0</v>
      </c>
      <c r="R1483" s="67">
        <f t="shared" si="836"/>
        <v>0</v>
      </c>
    </row>
    <row r="1484" spans="1:18" ht="31.5">
      <c r="A1484" s="30" t="s">
        <v>189</v>
      </c>
      <c r="B1484" s="31">
        <v>917</v>
      </c>
      <c r="C1484" s="32">
        <v>7</v>
      </c>
      <c r="D1484" s="32">
        <v>5</v>
      </c>
      <c r="E1484" s="23" t="s">
        <v>1021</v>
      </c>
      <c r="F1484" s="29" t="s">
        <v>190</v>
      </c>
      <c r="G1484" s="24">
        <v>340000</v>
      </c>
      <c r="H1484" s="24">
        <v>40000</v>
      </c>
      <c r="I1484" s="25">
        <v>38393.1</v>
      </c>
      <c r="J1484" s="26">
        <f t="shared" si="848"/>
        <v>96</v>
      </c>
      <c r="K1484" s="28">
        <f t="shared" si="859"/>
        <v>340</v>
      </c>
      <c r="L1484" s="28">
        <v>40</v>
      </c>
      <c r="M1484" s="2">
        <f t="shared" si="870"/>
        <v>40</v>
      </c>
      <c r="N1484" s="2">
        <f t="shared" si="870"/>
        <v>38.4</v>
      </c>
      <c r="O1484" s="27">
        <f t="shared" si="849"/>
        <v>96</v>
      </c>
      <c r="P1484" s="34">
        <v>38.4</v>
      </c>
      <c r="Q1484" s="34">
        <f t="shared" si="839"/>
        <v>0</v>
      </c>
      <c r="R1484" s="67">
        <f t="shared" ref="R1484:R1547" si="883">G1484/1000-K1484</f>
        <v>0</v>
      </c>
    </row>
    <row r="1485" spans="1:18" ht="31.5">
      <c r="A1485" s="30" t="s">
        <v>114</v>
      </c>
      <c r="B1485" s="31">
        <v>917</v>
      </c>
      <c r="C1485" s="32">
        <v>7</v>
      </c>
      <c r="D1485" s="32">
        <v>5</v>
      </c>
      <c r="E1485" s="23" t="s">
        <v>1021</v>
      </c>
      <c r="F1485" s="29" t="s">
        <v>115</v>
      </c>
      <c r="G1485" s="24">
        <v>280000</v>
      </c>
      <c r="H1485" s="24">
        <v>200000</v>
      </c>
      <c r="I1485" s="25">
        <v>186115</v>
      </c>
      <c r="J1485" s="26">
        <f t="shared" si="848"/>
        <v>93.1</v>
      </c>
      <c r="K1485" s="28">
        <f t="shared" si="859"/>
        <v>280</v>
      </c>
      <c r="L1485" s="28">
        <v>200</v>
      </c>
      <c r="M1485" s="2">
        <f t="shared" si="870"/>
        <v>200</v>
      </c>
      <c r="N1485" s="2">
        <f t="shared" si="870"/>
        <v>186.1</v>
      </c>
      <c r="O1485" s="27">
        <f t="shared" si="849"/>
        <v>93.1</v>
      </c>
      <c r="P1485" s="34">
        <v>186.1</v>
      </c>
      <c r="Q1485" s="34">
        <f t="shared" si="839"/>
        <v>0</v>
      </c>
      <c r="R1485" s="67">
        <f t="shared" si="883"/>
        <v>0</v>
      </c>
    </row>
    <row r="1486" spans="1:18">
      <c r="A1486" s="30" t="s">
        <v>17</v>
      </c>
      <c r="B1486" s="31">
        <v>918</v>
      </c>
      <c r="C1486" s="32" t="s">
        <v>94</v>
      </c>
      <c r="D1486" s="32" t="s">
        <v>94</v>
      </c>
      <c r="E1486" s="23" t="s">
        <v>94</v>
      </c>
      <c r="F1486" s="29" t="s">
        <v>94</v>
      </c>
      <c r="G1486" s="24">
        <v>347376400</v>
      </c>
      <c r="H1486" s="24">
        <v>379262768.92000002</v>
      </c>
      <c r="I1486" s="25">
        <v>349610166.51999998</v>
      </c>
      <c r="J1486" s="26">
        <f t="shared" si="848"/>
        <v>92.2</v>
      </c>
      <c r="K1486" s="2">
        <f t="shared" ref="K1486:M1486" si="884">K1487+K1541+K1547+K1579+K1582+K1587+K1591</f>
        <v>347376.4</v>
      </c>
      <c r="L1486" s="2">
        <f t="shared" si="884"/>
        <v>371061.9</v>
      </c>
      <c r="M1486" s="2">
        <f t="shared" si="884"/>
        <v>379262.7</v>
      </c>
      <c r="N1486" s="2">
        <f>N1487+N1541+N1547+N1579+N1582+N1587+N1591</f>
        <v>349610.2</v>
      </c>
      <c r="O1486" s="27">
        <f t="shared" si="849"/>
        <v>92.2</v>
      </c>
      <c r="P1486" s="34">
        <v>349610.2</v>
      </c>
      <c r="Q1486" s="34">
        <f t="shared" ref="Q1486:Q1549" si="885">N1486-P1486</f>
        <v>0</v>
      </c>
      <c r="R1486" s="67">
        <f t="shared" si="883"/>
        <v>0</v>
      </c>
    </row>
    <row r="1487" spans="1:18">
      <c r="A1487" s="30" t="s">
        <v>263</v>
      </c>
      <c r="B1487" s="31">
        <v>918</v>
      </c>
      <c r="C1487" s="32">
        <v>1</v>
      </c>
      <c r="D1487" s="32" t="s">
        <v>94</v>
      </c>
      <c r="E1487" s="23" t="s">
        <v>94</v>
      </c>
      <c r="F1487" s="29" t="s">
        <v>94</v>
      </c>
      <c r="G1487" s="24">
        <v>186580300</v>
      </c>
      <c r="H1487" s="24">
        <v>196315965.28</v>
      </c>
      <c r="I1487" s="25">
        <v>187751119.77000001</v>
      </c>
      <c r="J1487" s="26">
        <f t="shared" si="848"/>
        <v>95.6</v>
      </c>
      <c r="K1487" s="2">
        <f t="shared" ref="K1487:M1487" si="886">K1488+K1505+K1515</f>
        <v>186580.3</v>
      </c>
      <c r="L1487" s="2">
        <f t="shared" si="886"/>
        <v>196198</v>
      </c>
      <c r="M1487" s="2">
        <f t="shared" si="886"/>
        <v>196316</v>
      </c>
      <c r="N1487" s="2">
        <f>N1488+N1505+N1515</f>
        <v>187751.1</v>
      </c>
      <c r="O1487" s="27">
        <f t="shared" si="849"/>
        <v>95.6</v>
      </c>
      <c r="P1487" s="34">
        <v>187751.1</v>
      </c>
      <c r="Q1487" s="34">
        <f t="shared" si="885"/>
        <v>0</v>
      </c>
      <c r="R1487" s="67">
        <f t="shared" si="883"/>
        <v>0</v>
      </c>
    </row>
    <row r="1488" spans="1:18" ht="47.25">
      <c r="A1488" s="30" t="s">
        <v>27</v>
      </c>
      <c r="B1488" s="31">
        <v>918</v>
      </c>
      <c r="C1488" s="32">
        <v>1</v>
      </c>
      <c r="D1488" s="32">
        <v>3</v>
      </c>
      <c r="E1488" s="23" t="s">
        <v>94</v>
      </c>
      <c r="F1488" s="29" t="s">
        <v>94</v>
      </c>
      <c r="G1488" s="24">
        <v>0</v>
      </c>
      <c r="H1488" s="24">
        <v>4260240.28</v>
      </c>
      <c r="I1488" s="25">
        <v>4257733.6900000004</v>
      </c>
      <c r="J1488" s="26">
        <f t="shared" si="848"/>
        <v>99.9</v>
      </c>
      <c r="K1488" s="2">
        <f t="shared" ref="K1488:M1488" si="887">K1489+K1492+K1496+K1501</f>
        <v>0</v>
      </c>
      <c r="L1488" s="2">
        <f t="shared" si="887"/>
        <v>4260.2</v>
      </c>
      <c r="M1488" s="2">
        <f t="shared" si="887"/>
        <v>4260.2</v>
      </c>
      <c r="N1488" s="2">
        <f>N1489+N1492+N1496+N1501</f>
        <v>4257.7</v>
      </c>
      <c r="O1488" s="27">
        <f t="shared" si="849"/>
        <v>99.9</v>
      </c>
      <c r="P1488" s="34">
        <v>4257.7</v>
      </c>
      <c r="Q1488" s="34">
        <f t="shared" si="885"/>
        <v>0</v>
      </c>
      <c r="R1488" s="67">
        <f t="shared" si="883"/>
        <v>0</v>
      </c>
    </row>
    <row r="1489" spans="1:18">
      <c r="A1489" s="30" t="s">
        <v>1022</v>
      </c>
      <c r="B1489" s="31">
        <v>918</v>
      </c>
      <c r="C1489" s="32">
        <v>1</v>
      </c>
      <c r="D1489" s="32">
        <v>3</v>
      </c>
      <c r="E1489" s="23" t="s">
        <v>1023</v>
      </c>
      <c r="F1489" s="29" t="s">
        <v>94</v>
      </c>
      <c r="G1489" s="24">
        <v>0</v>
      </c>
      <c r="H1489" s="24">
        <v>0</v>
      </c>
      <c r="I1489" s="25">
        <v>0</v>
      </c>
      <c r="J1489" s="26"/>
      <c r="K1489" s="2">
        <f t="shared" ref="K1489:M1489" si="888">SUM(K1490:K1491)</f>
        <v>0</v>
      </c>
      <c r="L1489" s="2">
        <f t="shared" ref="L1489" si="889">SUM(L1490:L1491)</f>
        <v>0</v>
      </c>
      <c r="M1489" s="2">
        <f t="shared" si="888"/>
        <v>0</v>
      </c>
      <c r="N1489" s="2">
        <f>SUM(N1490:N1491)</f>
        <v>0</v>
      </c>
      <c r="O1489" s="27"/>
      <c r="P1489" s="34">
        <v>0</v>
      </c>
      <c r="Q1489" s="34">
        <f t="shared" si="885"/>
        <v>0</v>
      </c>
      <c r="R1489" s="67">
        <f t="shared" si="883"/>
        <v>0</v>
      </c>
    </row>
    <row r="1490" spans="1:18" ht="31.5">
      <c r="A1490" s="30" t="s">
        <v>187</v>
      </c>
      <c r="B1490" s="31">
        <v>918</v>
      </c>
      <c r="C1490" s="32">
        <v>1</v>
      </c>
      <c r="D1490" s="32">
        <v>3</v>
      </c>
      <c r="E1490" s="23" t="s">
        <v>1023</v>
      </c>
      <c r="F1490" s="29" t="s">
        <v>188</v>
      </c>
      <c r="G1490" s="24">
        <v>0</v>
      </c>
      <c r="H1490" s="24">
        <v>0</v>
      </c>
      <c r="I1490" s="25">
        <v>0</v>
      </c>
      <c r="J1490" s="26"/>
      <c r="K1490" s="28">
        <f t="shared" si="859"/>
        <v>0</v>
      </c>
      <c r="L1490" s="28">
        <f t="shared" si="859"/>
        <v>0</v>
      </c>
      <c r="M1490" s="2">
        <f t="shared" si="870"/>
        <v>0</v>
      </c>
      <c r="N1490" s="2">
        <f t="shared" si="870"/>
        <v>0</v>
      </c>
      <c r="O1490" s="27"/>
      <c r="P1490" s="34">
        <v>0</v>
      </c>
      <c r="Q1490" s="34">
        <f t="shared" si="885"/>
        <v>0</v>
      </c>
      <c r="R1490" s="67">
        <f t="shared" si="883"/>
        <v>0</v>
      </c>
    </row>
    <row r="1491" spans="1:18" ht="31.5">
      <c r="A1491" s="30" t="s">
        <v>114</v>
      </c>
      <c r="B1491" s="31">
        <v>918</v>
      </c>
      <c r="C1491" s="32">
        <v>1</v>
      </c>
      <c r="D1491" s="32">
        <v>3</v>
      </c>
      <c r="E1491" s="23" t="s">
        <v>1023</v>
      </c>
      <c r="F1491" s="29" t="s">
        <v>115</v>
      </c>
      <c r="G1491" s="24">
        <v>0</v>
      </c>
      <c r="H1491" s="24">
        <v>0</v>
      </c>
      <c r="I1491" s="25">
        <v>0</v>
      </c>
      <c r="J1491" s="26"/>
      <c r="K1491" s="28">
        <f t="shared" si="859"/>
        <v>0</v>
      </c>
      <c r="L1491" s="28">
        <f t="shared" si="859"/>
        <v>0</v>
      </c>
      <c r="M1491" s="2">
        <f t="shared" si="870"/>
        <v>0</v>
      </c>
      <c r="N1491" s="2">
        <f t="shared" si="870"/>
        <v>0</v>
      </c>
      <c r="O1491" s="27"/>
      <c r="P1491" s="34">
        <v>0</v>
      </c>
      <c r="Q1491" s="34">
        <f t="shared" si="885"/>
        <v>0</v>
      </c>
      <c r="R1491" s="67">
        <f t="shared" si="883"/>
        <v>0</v>
      </c>
    </row>
    <row r="1492" spans="1:18">
      <c r="A1492" s="30" t="s">
        <v>1024</v>
      </c>
      <c r="B1492" s="31">
        <v>918</v>
      </c>
      <c r="C1492" s="32">
        <v>1</v>
      </c>
      <c r="D1492" s="32">
        <v>3</v>
      </c>
      <c r="E1492" s="23" t="s">
        <v>1025</v>
      </c>
      <c r="F1492" s="29" t="s">
        <v>94</v>
      </c>
      <c r="G1492" s="24">
        <v>0</v>
      </c>
      <c r="H1492" s="24">
        <v>0</v>
      </c>
      <c r="I1492" s="25">
        <v>0</v>
      </c>
      <c r="J1492" s="26"/>
      <c r="K1492" s="2">
        <f t="shared" ref="K1492:M1492" si="890">SUM(K1493:K1495)</f>
        <v>0</v>
      </c>
      <c r="L1492" s="2">
        <f t="shared" si="890"/>
        <v>0</v>
      </c>
      <c r="M1492" s="2">
        <f t="shared" si="890"/>
        <v>0</v>
      </c>
      <c r="N1492" s="2">
        <f>SUM(N1493:N1495)</f>
        <v>0</v>
      </c>
      <c r="O1492" s="27"/>
      <c r="P1492" s="34">
        <v>0</v>
      </c>
      <c r="Q1492" s="34">
        <f t="shared" si="885"/>
        <v>0</v>
      </c>
      <c r="R1492" s="67">
        <f t="shared" si="883"/>
        <v>0</v>
      </c>
    </row>
    <row r="1493" spans="1:18" ht="31.5">
      <c r="A1493" s="30" t="s">
        <v>187</v>
      </c>
      <c r="B1493" s="31">
        <v>918</v>
      </c>
      <c r="C1493" s="32">
        <v>1</v>
      </c>
      <c r="D1493" s="32">
        <v>3</v>
      </c>
      <c r="E1493" s="23" t="s">
        <v>1025</v>
      </c>
      <c r="F1493" s="29" t="s">
        <v>188</v>
      </c>
      <c r="G1493" s="24">
        <v>0</v>
      </c>
      <c r="H1493" s="24">
        <v>0</v>
      </c>
      <c r="I1493" s="25">
        <v>0</v>
      </c>
      <c r="J1493" s="26"/>
      <c r="K1493" s="28">
        <f t="shared" si="859"/>
        <v>0</v>
      </c>
      <c r="L1493" s="28">
        <f t="shared" si="859"/>
        <v>0</v>
      </c>
      <c r="M1493" s="2">
        <f t="shared" si="870"/>
        <v>0</v>
      </c>
      <c r="N1493" s="2">
        <f t="shared" si="870"/>
        <v>0</v>
      </c>
      <c r="O1493" s="27"/>
      <c r="P1493" s="34">
        <v>0</v>
      </c>
      <c r="Q1493" s="34">
        <f t="shared" si="885"/>
        <v>0</v>
      </c>
      <c r="R1493" s="67">
        <f t="shared" si="883"/>
        <v>0</v>
      </c>
    </row>
    <row r="1494" spans="1:18" ht="31.5">
      <c r="A1494" s="30" t="s">
        <v>191</v>
      </c>
      <c r="B1494" s="31">
        <v>918</v>
      </c>
      <c r="C1494" s="32">
        <v>1</v>
      </c>
      <c r="D1494" s="32">
        <v>3</v>
      </c>
      <c r="E1494" s="23" t="s">
        <v>1025</v>
      </c>
      <c r="F1494" s="29" t="s">
        <v>192</v>
      </c>
      <c r="G1494" s="24">
        <v>0</v>
      </c>
      <c r="H1494" s="24">
        <v>0</v>
      </c>
      <c r="I1494" s="25">
        <v>0</v>
      </c>
      <c r="J1494" s="26"/>
      <c r="K1494" s="28">
        <f t="shared" si="859"/>
        <v>0</v>
      </c>
      <c r="L1494" s="28">
        <f t="shared" si="859"/>
        <v>0</v>
      </c>
      <c r="M1494" s="2">
        <f t="shared" si="870"/>
        <v>0</v>
      </c>
      <c r="N1494" s="2">
        <f t="shared" si="870"/>
        <v>0</v>
      </c>
      <c r="O1494" s="27"/>
      <c r="P1494" s="34">
        <v>0</v>
      </c>
      <c r="Q1494" s="34">
        <f t="shared" si="885"/>
        <v>0</v>
      </c>
      <c r="R1494" s="67">
        <f t="shared" si="883"/>
        <v>0</v>
      </c>
    </row>
    <row r="1495" spans="1:18" ht="31.5">
      <c r="A1495" s="30" t="s">
        <v>114</v>
      </c>
      <c r="B1495" s="31">
        <v>918</v>
      </c>
      <c r="C1495" s="32">
        <v>1</v>
      </c>
      <c r="D1495" s="32">
        <v>3</v>
      </c>
      <c r="E1495" s="23" t="s">
        <v>1025</v>
      </c>
      <c r="F1495" s="29" t="s">
        <v>115</v>
      </c>
      <c r="G1495" s="24">
        <v>0</v>
      </c>
      <c r="H1495" s="24">
        <v>0</v>
      </c>
      <c r="I1495" s="25">
        <v>0</v>
      </c>
      <c r="J1495" s="26"/>
      <c r="K1495" s="28">
        <f t="shared" si="859"/>
        <v>0</v>
      </c>
      <c r="L1495" s="28">
        <f t="shared" si="859"/>
        <v>0</v>
      </c>
      <c r="M1495" s="2">
        <f t="shared" si="870"/>
        <v>0</v>
      </c>
      <c r="N1495" s="2">
        <f t="shared" si="870"/>
        <v>0</v>
      </c>
      <c r="O1495" s="27"/>
      <c r="P1495" s="34">
        <v>0</v>
      </c>
      <c r="Q1495" s="34">
        <f t="shared" si="885"/>
        <v>0</v>
      </c>
      <c r="R1495" s="67">
        <f t="shared" si="883"/>
        <v>0</v>
      </c>
    </row>
    <row r="1496" spans="1:18" ht="31.5">
      <c r="A1496" s="30" t="s">
        <v>1026</v>
      </c>
      <c r="B1496" s="31">
        <v>918</v>
      </c>
      <c r="C1496" s="32">
        <v>1</v>
      </c>
      <c r="D1496" s="32">
        <v>3</v>
      </c>
      <c r="E1496" s="23" t="s">
        <v>1027</v>
      </c>
      <c r="F1496" s="29" t="s">
        <v>94</v>
      </c>
      <c r="G1496" s="24">
        <v>0</v>
      </c>
      <c r="H1496" s="24">
        <v>1869929.19</v>
      </c>
      <c r="I1496" s="25">
        <v>1867592.69</v>
      </c>
      <c r="J1496" s="26">
        <f t="shared" si="848"/>
        <v>99.9</v>
      </c>
      <c r="K1496" s="2">
        <f t="shared" ref="K1496:M1496" si="891">SUM(K1497:K1500)</f>
        <v>0</v>
      </c>
      <c r="L1496" s="2">
        <f t="shared" si="891"/>
        <v>1869.9</v>
      </c>
      <c r="M1496" s="2">
        <f t="shared" si="891"/>
        <v>1869.9</v>
      </c>
      <c r="N1496" s="2">
        <f>SUM(N1497:N1500)</f>
        <v>1867.6</v>
      </c>
      <c r="O1496" s="27">
        <f t="shared" si="849"/>
        <v>99.9</v>
      </c>
      <c r="P1496" s="34">
        <v>1867.6</v>
      </c>
      <c r="Q1496" s="34">
        <f t="shared" si="885"/>
        <v>0</v>
      </c>
      <c r="R1496" s="67">
        <f t="shared" si="883"/>
        <v>0</v>
      </c>
    </row>
    <row r="1497" spans="1:18" ht="31.5">
      <c r="A1497" s="30" t="s">
        <v>187</v>
      </c>
      <c r="B1497" s="31">
        <v>918</v>
      </c>
      <c r="C1497" s="32">
        <v>1</v>
      </c>
      <c r="D1497" s="32">
        <v>3</v>
      </c>
      <c r="E1497" s="23" t="s">
        <v>1027</v>
      </c>
      <c r="F1497" s="29" t="s">
        <v>188</v>
      </c>
      <c r="G1497" s="24">
        <v>0</v>
      </c>
      <c r="H1497" s="24">
        <v>1259904.6399999999</v>
      </c>
      <c r="I1497" s="25">
        <v>1259904.6399999999</v>
      </c>
      <c r="J1497" s="26">
        <f t="shared" si="848"/>
        <v>100</v>
      </c>
      <c r="K1497" s="28">
        <f t="shared" si="859"/>
        <v>0</v>
      </c>
      <c r="L1497" s="28">
        <v>1259.9000000000001</v>
      </c>
      <c r="M1497" s="2">
        <f t="shared" si="870"/>
        <v>1259.9000000000001</v>
      </c>
      <c r="N1497" s="2">
        <f t="shared" si="870"/>
        <v>1259.9000000000001</v>
      </c>
      <c r="O1497" s="27">
        <f t="shared" si="849"/>
        <v>100</v>
      </c>
      <c r="P1497" s="34">
        <v>1259.9000000000001</v>
      </c>
      <c r="Q1497" s="34">
        <f t="shared" si="885"/>
        <v>0</v>
      </c>
      <c r="R1497" s="67">
        <f t="shared" si="883"/>
        <v>0</v>
      </c>
    </row>
    <row r="1498" spans="1:18" ht="31.5">
      <c r="A1498" s="30" t="s">
        <v>189</v>
      </c>
      <c r="B1498" s="31">
        <v>918</v>
      </c>
      <c r="C1498" s="32">
        <v>1</v>
      </c>
      <c r="D1498" s="32">
        <v>3</v>
      </c>
      <c r="E1498" s="23" t="s">
        <v>1027</v>
      </c>
      <c r="F1498" s="29" t="s">
        <v>190</v>
      </c>
      <c r="G1498" s="24">
        <v>0</v>
      </c>
      <c r="H1498" s="24">
        <v>68704</v>
      </c>
      <c r="I1498" s="25">
        <v>68680</v>
      </c>
      <c r="J1498" s="26">
        <f t="shared" si="848"/>
        <v>100</v>
      </c>
      <c r="K1498" s="28">
        <f t="shared" si="859"/>
        <v>0</v>
      </c>
      <c r="L1498" s="28">
        <v>68.7</v>
      </c>
      <c r="M1498" s="2">
        <f t="shared" si="870"/>
        <v>68.7</v>
      </c>
      <c r="N1498" s="2">
        <f t="shared" si="870"/>
        <v>68.7</v>
      </c>
      <c r="O1498" s="27">
        <f t="shared" si="849"/>
        <v>100</v>
      </c>
      <c r="P1498" s="34">
        <v>68.7</v>
      </c>
      <c r="Q1498" s="34">
        <f t="shared" si="885"/>
        <v>0</v>
      </c>
      <c r="R1498" s="67">
        <f t="shared" si="883"/>
        <v>0</v>
      </c>
    </row>
    <row r="1499" spans="1:18" ht="31.5">
      <c r="A1499" s="30" t="s">
        <v>191</v>
      </c>
      <c r="B1499" s="31">
        <v>918</v>
      </c>
      <c r="C1499" s="32">
        <v>1</v>
      </c>
      <c r="D1499" s="32">
        <v>3</v>
      </c>
      <c r="E1499" s="23" t="s">
        <v>1027</v>
      </c>
      <c r="F1499" s="29" t="s">
        <v>192</v>
      </c>
      <c r="G1499" s="24">
        <v>0</v>
      </c>
      <c r="H1499" s="24">
        <v>104709.79</v>
      </c>
      <c r="I1499" s="25">
        <v>104196.93</v>
      </c>
      <c r="J1499" s="26">
        <f t="shared" si="848"/>
        <v>99.5</v>
      </c>
      <c r="K1499" s="28">
        <f t="shared" si="859"/>
        <v>0</v>
      </c>
      <c r="L1499" s="28">
        <v>104.7</v>
      </c>
      <c r="M1499" s="2">
        <f t="shared" si="870"/>
        <v>104.7</v>
      </c>
      <c r="N1499" s="2">
        <f t="shared" si="870"/>
        <v>104.2</v>
      </c>
      <c r="O1499" s="27">
        <f t="shared" si="849"/>
        <v>99.5</v>
      </c>
      <c r="P1499" s="34">
        <v>104.2</v>
      </c>
      <c r="Q1499" s="34">
        <f t="shared" si="885"/>
        <v>0</v>
      </c>
      <c r="R1499" s="67">
        <f t="shared" si="883"/>
        <v>0</v>
      </c>
    </row>
    <row r="1500" spans="1:18" ht="31.5">
      <c r="A1500" s="30" t="s">
        <v>114</v>
      </c>
      <c r="B1500" s="31">
        <v>918</v>
      </c>
      <c r="C1500" s="32">
        <v>1</v>
      </c>
      <c r="D1500" s="32">
        <v>3</v>
      </c>
      <c r="E1500" s="23" t="s">
        <v>1027</v>
      </c>
      <c r="F1500" s="29" t="s">
        <v>115</v>
      </c>
      <c r="G1500" s="24">
        <v>0</v>
      </c>
      <c r="H1500" s="24">
        <v>436610.76</v>
      </c>
      <c r="I1500" s="25">
        <v>434811.12</v>
      </c>
      <c r="J1500" s="26">
        <f t="shared" si="848"/>
        <v>99.6</v>
      </c>
      <c r="K1500" s="28">
        <f t="shared" si="859"/>
        <v>0</v>
      </c>
      <c r="L1500" s="28">
        <v>436.6</v>
      </c>
      <c r="M1500" s="2">
        <f t="shared" si="870"/>
        <v>436.6</v>
      </c>
      <c r="N1500" s="2">
        <f t="shared" si="870"/>
        <v>434.8</v>
      </c>
      <c r="O1500" s="27">
        <f t="shared" si="849"/>
        <v>99.6</v>
      </c>
      <c r="P1500" s="34">
        <v>434.8</v>
      </c>
      <c r="Q1500" s="34">
        <f t="shared" si="885"/>
        <v>0</v>
      </c>
      <c r="R1500" s="67">
        <f t="shared" si="883"/>
        <v>0</v>
      </c>
    </row>
    <row r="1501" spans="1:18" ht="31.5">
      <c r="A1501" s="30" t="s">
        <v>1028</v>
      </c>
      <c r="B1501" s="31">
        <v>918</v>
      </c>
      <c r="C1501" s="32">
        <v>1</v>
      </c>
      <c r="D1501" s="32">
        <v>3</v>
      </c>
      <c r="E1501" s="23" t="s">
        <v>1029</v>
      </c>
      <c r="F1501" s="29" t="s">
        <v>94</v>
      </c>
      <c r="G1501" s="24">
        <v>0</v>
      </c>
      <c r="H1501" s="24">
        <v>2390311.09</v>
      </c>
      <c r="I1501" s="25">
        <v>2390141</v>
      </c>
      <c r="J1501" s="26">
        <f t="shared" si="848"/>
        <v>100</v>
      </c>
      <c r="K1501" s="2">
        <f t="shared" ref="K1501:M1501" si="892">SUM(K1502:K1504)</f>
        <v>0</v>
      </c>
      <c r="L1501" s="2">
        <f t="shared" si="892"/>
        <v>2390.3000000000002</v>
      </c>
      <c r="M1501" s="2">
        <f t="shared" si="892"/>
        <v>2390.3000000000002</v>
      </c>
      <c r="N1501" s="2">
        <f>SUM(N1502:N1504)</f>
        <v>2390.1</v>
      </c>
      <c r="O1501" s="27">
        <f t="shared" si="849"/>
        <v>100</v>
      </c>
      <c r="P1501" s="34">
        <v>2390.1</v>
      </c>
      <c r="Q1501" s="34">
        <f t="shared" si="885"/>
        <v>0</v>
      </c>
      <c r="R1501" s="67">
        <f t="shared" si="883"/>
        <v>0</v>
      </c>
    </row>
    <row r="1502" spans="1:18" ht="31.5">
      <c r="A1502" s="30" t="s">
        <v>187</v>
      </c>
      <c r="B1502" s="31">
        <v>918</v>
      </c>
      <c r="C1502" s="32">
        <v>1</v>
      </c>
      <c r="D1502" s="32">
        <v>3</v>
      </c>
      <c r="E1502" s="23" t="s">
        <v>1029</v>
      </c>
      <c r="F1502" s="29" t="s">
        <v>188</v>
      </c>
      <c r="G1502" s="24">
        <v>0</v>
      </c>
      <c r="H1502" s="24">
        <v>1940315.81</v>
      </c>
      <c r="I1502" s="25">
        <v>1940145.72</v>
      </c>
      <c r="J1502" s="26">
        <f t="shared" si="848"/>
        <v>100</v>
      </c>
      <c r="K1502" s="28">
        <f t="shared" si="859"/>
        <v>0</v>
      </c>
      <c r="L1502" s="28">
        <v>1940.3</v>
      </c>
      <c r="M1502" s="2">
        <f t="shared" si="870"/>
        <v>1940.3</v>
      </c>
      <c r="N1502" s="2">
        <f t="shared" si="870"/>
        <v>1940.1</v>
      </c>
      <c r="O1502" s="27">
        <f t="shared" si="849"/>
        <v>100</v>
      </c>
      <c r="P1502" s="34">
        <v>1940.1</v>
      </c>
      <c r="Q1502" s="34">
        <f t="shared" si="885"/>
        <v>0</v>
      </c>
      <c r="R1502" s="67">
        <f t="shared" si="883"/>
        <v>0</v>
      </c>
    </row>
    <row r="1503" spans="1:18" ht="31.5">
      <c r="A1503" s="30" t="s">
        <v>191</v>
      </c>
      <c r="B1503" s="31">
        <v>918</v>
      </c>
      <c r="C1503" s="32">
        <v>1</v>
      </c>
      <c r="D1503" s="32">
        <v>3</v>
      </c>
      <c r="E1503" s="23" t="s">
        <v>1029</v>
      </c>
      <c r="F1503" s="29" t="s">
        <v>192</v>
      </c>
      <c r="G1503" s="24">
        <v>0</v>
      </c>
      <c r="H1503" s="24">
        <v>128595.49</v>
      </c>
      <c r="I1503" s="25">
        <v>128595.49</v>
      </c>
      <c r="J1503" s="26">
        <f t="shared" si="848"/>
        <v>100</v>
      </c>
      <c r="K1503" s="28">
        <f t="shared" si="859"/>
        <v>0</v>
      </c>
      <c r="L1503" s="28">
        <v>128.6</v>
      </c>
      <c r="M1503" s="2">
        <f t="shared" si="870"/>
        <v>128.6</v>
      </c>
      <c r="N1503" s="2">
        <f t="shared" si="870"/>
        <v>128.6</v>
      </c>
      <c r="O1503" s="27">
        <f t="shared" si="849"/>
        <v>100</v>
      </c>
      <c r="P1503" s="34">
        <v>128.6</v>
      </c>
      <c r="Q1503" s="34">
        <f t="shared" si="885"/>
        <v>0</v>
      </c>
      <c r="R1503" s="67">
        <f t="shared" si="883"/>
        <v>0</v>
      </c>
    </row>
    <row r="1504" spans="1:18" ht="31.5">
      <c r="A1504" s="30" t="s">
        <v>114</v>
      </c>
      <c r="B1504" s="31">
        <v>918</v>
      </c>
      <c r="C1504" s="32">
        <v>1</v>
      </c>
      <c r="D1504" s="32">
        <v>3</v>
      </c>
      <c r="E1504" s="23" t="s">
        <v>1029</v>
      </c>
      <c r="F1504" s="29" t="s">
        <v>115</v>
      </c>
      <c r="G1504" s="24">
        <v>0</v>
      </c>
      <c r="H1504" s="24">
        <v>321399.78999999998</v>
      </c>
      <c r="I1504" s="25">
        <v>321399.78999999998</v>
      </c>
      <c r="J1504" s="26">
        <f t="shared" si="848"/>
        <v>100</v>
      </c>
      <c r="K1504" s="28">
        <f t="shared" si="859"/>
        <v>0</v>
      </c>
      <c r="L1504" s="28">
        <v>321.39999999999998</v>
      </c>
      <c r="M1504" s="2">
        <f t="shared" si="870"/>
        <v>321.39999999999998</v>
      </c>
      <c r="N1504" s="2">
        <f t="shared" si="870"/>
        <v>321.39999999999998</v>
      </c>
      <c r="O1504" s="27">
        <f t="shared" si="849"/>
        <v>100</v>
      </c>
      <c r="P1504" s="34">
        <v>321.39999999999998</v>
      </c>
      <c r="Q1504" s="34">
        <f t="shared" si="885"/>
        <v>0</v>
      </c>
      <c r="R1504" s="67">
        <f t="shared" si="883"/>
        <v>0</v>
      </c>
    </row>
    <row r="1505" spans="1:18" ht="47.25">
      <c r="A1505" s="30" t="s">
        <v>28</v>
      </c>
      <c r="B1505" s="31">
        <v>918</v>
      </c>
      <c r="C1505" s="32">
        <v>1</v>
      </c>
      <c r="D1505" s="32">
        <v>4</v>
      </c>
      <c r="E1505" s="23" t="s">
        <v>94</v>
      </c>
      <c r="F1505" s="29" t="s">
        <v>94</v>
      </c>
      <c r="G1505" s="24">
        <v>84255400</v>
      </c>
      <c r="H1505" s="24">
        <v>80493465</v>
      </c>
      <c r="I1505" s="25">
        <v>77920203.969999999</v>
      </c>
      <c r="J1505" s="26">
        <f t="shared" si="848"/>
        <v>96.8</v>
      </c>
      <c r="K1505" s="2">
        <f t="shared" ref="K1505:M1505" si="893">K1506+K1508</f>
        <v>84255.4</v>
      </c>
      <c r="L1505" s="2">
        <f t="shared" si="893"/>
        <v>80493.5</v>
      </c>
      <c r="M1505" s="2">
        <f t="shared" si="893"/>
        <v>80493.5</v>
      </c>
      <c r="N1505" s="2">
        <f>N1506+N1508</f>
        <v>77920.2</v>
      </c>
      <c r="O1505" s="27">
        <f t="shared" si="849"/>
        <v>96.8</v>
      </c>
      <c r="P1505" s="34">
        <v>77920.2</v>
      </c>
      <c r="Q1505" s="34">
        <f t="shared" si="885"/>
        <v>0</v>
      </c>
      <c r="R1505" s="67">
        <f t="shared" si="883"/>
        <v>0</v>
      </c>
    </row>
    <row r="1506" spans="1:18" ht="31.5">
      <c r="A1506" s="30" t="s">
        <v>1030</v>
      </c>
      <c r="B1506" s="31">
        <v>918</v>
      </c>
      <c r="C1506" s="32">
        <v>1</v>
      </c>
      <c r="D1506" s="32">
        <v>4</v>
      </c>
      <c r="E1506" s="23" t="s">
        <v>1031</v>
      </c>
      <c r="F1506" s="29" t="s">
        <v>94</v>
      </c>
      <c r="G1506" s="24">
        <v>13797600</v>
      </c>
      <c r="H1506" s="24">
        <v>14911242</v>
      </c>
      <c r="I1506" s="25">
        <v>14830490.35</v>
      </c>
      <c r="J1506" s="26">
        <f t="shared" si="848"/>
        <v>99.5</v>
      </c>
      <c r="K1506" s="2">
        <f t="shared" ref="K1506:M1506" si="894">K1507</f>
        <v>13797.6</v>
      </c>
      <c r="L1506" s="2">
        <f t="shared" si="894"/>
        <v>14911.2</v>
      </c>
      <c r="M1506" s="2">
        <f t="shared" si="894"/>
        <v>14911.2</v>
      </c>
      <c r="N1506" s="2">
        <f>N1507</f>
        <v>14830.5</v>
      </c>
      <c r="O1506" s="27">
        <f t="shared" si="849"/>
        <v>99.5</v>
      </c>
      <c r="P1506" s="34">
        <v>14830.5</v>
      </c>
      <c r="Q1506" s="34">
        <f t="shared" si="885"/>
        <v>0</v>
      </c>
      <c r="R1506" s="67">
        <f t="shared" si="883"/>
        <v>0</v>
      </c>
    </row>
    <row r="1507" spans="1:18" ht="31.5">
      <c r="A1507" s="30" t="s">
        <v>187</v>
      </c>
      <c r="B1507" s="31">
        <v>918</v>
      </c>
      <c r="C1507" s="32">
        <v>1</v>
      </c>
      <c r="D1507" s="32">
        <v>4</v>
      </c>
      <c r="E1507" s="23" t="s">
        <v>1031</v>
      </c>
      <c r="F1507" s="29" t="s">
        <v>188</v>
      </c>
      <c r="G1507" s="24">
        <v>13797600</v>
      </c>
      <c r="H1507" s="24">
        <v>14911242</v>
      </c>
      <c r="I1507" s="25">
        <v>14830490.35</v>
      </c>
      <c r="J1507" s="26">
        <f t="shared" si="848"/>
        <v>99.5</v>
      </c>
      <c r="K1507" s="28">
        <f t="shared" si="859"/>
        <v>13797.6</v>
      </c>
      <c r="L1507" s="28">
        <v>14911.2</v>
      </c>
      <c r="M1507" s="2">
        <f t="shared" si="870"/>
        <v>14911.2</v>
      </c>
      <c r="N1507" s="2">
        <f t="shared" si="870"/>
        <v>14830.5</v>
      </c>
      <c r="O1507" s="27">
        <f t="shared" si="849"/>
        <v>99.5</v>
      </c>
      <c r="P1507" s="34">
        <v>14830.5</v>
      </c>
      <c r="Q1507" s="34">
        <f t="shared" si="885"/>
        <v>0</v>
      </c>
      <c r="R1507" s="67">
        <f t="shared" si="883"/>
        <v>0</v>
      </c>
    </row>
    <row r="1508" spans="1:18" ht="31.5">
      <c r="A1508" s="30" t="s">
        <v>1032</v>
      </c>
      <c r="B1508" s="31">
        <v>918</v>
      </c>
      <c r="C1508" s="32">
        <v>1</v>
      </c>
      <c r="D1508" s="32">
        <v>4</v>
      </c>
      <c r="E1508" s="23" t="s">
        <v>1033</v>
      </c>
      <c r="F1508" s="29"/>
      <c r="G1508" s="24">
        <f>SUM(G1509:G1514)</f>
        <v>70457800</v>
      </c>
      <c r="H1508" s="24">
        <f t="shared" ref="H1508:I1508" si="895">SUM(H1509:H1514)</f>
        <v>65582223</v>
      </c>
      <c r="I1508" s="24">
        <f t="shared" si="895"/>
        <v>63089713.619999997</v>
      </c>
      <c r="J1508" s="26">
        <f t="shared" si="848"/>
        <v>96.2</v>
      </c>
      <c r="K1508" s="2">
        <f t="shared" ref="K1508:M1508" si="896">SUM(K1509:K1514)</f>
        <v>70457.8</v>
      </c>
      <c r="L1508" s="2">
        <f t="shared" ref="L1508" si="897">SUM(L1509:L1514)</f>
        <v>65582.3</v>
      </c>
      <c r="M1508" s="2">
        <f t="shared" si="896"/>
        <v>65582.3</v>
      </c>
      <c r="N1508" s="2">
        <f>SUM(N1509:N1514)</f>
        <v>63089.7</v>
      </c>
      <c r="O1508" s="27">
        <f t="shared" si="849"/>
        <v>96.2</v>
      </c>
      <c r="P1508" s="34">
        <v>63089.7</v>
      </c>
      <c r="Q1508" s="34">
        <f t="shared" si="885"/>
        <v>0</v>
      </c>
      <c r="R1508" s="67">
        <f t="shared" si="883"/>
        <v>0</v>
      </c>
    </row>
    <row r="1509" spans="1:18" ht="31.5">
      <c r="A1509" s="30" t="s">
        <v>187</v>
      </c>
      <c r="B1509" s="31">
        <v>918</v>
      </c>
      <c r="C1509" s="32">
        <v>1</v>
      </c>
      <c r="D1509" s="32">
        <v>4</v>
      </c>
      <c r="E1509" s="23" t="s">
        <v>1033</v>
      </c>
      <c r="F1509" s="29" t="s">
        <v>188</v>
      </c>
      <c r="G1509" s="24">
        <v>54696300</v>
      </c>
      <c r="H1509" s="24">
        <v>56866378</v>
      </c>
      <c r="I1509" s="25">
        <v>56301021.25</v>
      </c>
      <c r="J1509" s="26">
        <f t="shared" si="848"/>
        <v>99</v>
      </c>
      <c r="K1509" s="28">
        <f t="shared" si="859"/>
        <v>54696.3</v>
      </c>
      <c r="L1509" s="28">
        <v>56866.400000000001</v>
      </c>
      <c r="M1509" s="2">
        <f t="shared" si="870"/>
        <v>56866.400000000001</v>
      </c>
      <c r="N1509" s="2">
        <f t="shared" si="870"/>
        <v>56301</v>
      </c>
      <c r="O1509" s="27">
        <f t="shared" si="849"/>
        <v>99</v>
      </c>
      <c r="P1509" s="34">
        <v>56301</v>
      </c>
      <c r="Q1509" s="34">
        <f t="shared" si="885"/>
        <v>0</v>
      </c>
      <c r="R1509" s="67">
        <f t="shared" si="883"/>
        <v>0</v>
      </c>
    </row>
    <row r="1510" spans="1:18" ht="31.5">
      <c r="A1510" s="30" t="s">
        <v>189</v>
      </c>
      <c r="B1510" s="31">
        <v>918</v>
      </c>
      <c r="C1510" s="32">
        <v>1</v>
      </c>
      <c r="D1510" s="32">
        <v>4</v>
      </c>
      <c r="E1510" s="23" t="s">
        <v>1033</v>
      </c>
      <c r="F1510" s="29" t="s">
        <v>190</v>
      </c>
      <c r="G1510" s="24">
        <v>13142500</v>
      </c>
      <c r="H1510" s="24">
        <v>7744845</v>
      </c>
      <c r="I1510" s="25">
        <v>6470401.3700000001</v>
      </c>
      <c r="J1510" s="26">
        <f t="shared" ref="J1510:J1582" si="898">I1510*100/H1510</f>
        <v>83.5</v>
      </c>
      <c r="K1510" s="28">
        <f t="shared" si="859"/>
        <v>13142.5</v>
      </c>
      <c r="L1510" s="28">
        <v>7744.9</v>
      </c>
      <c r="M1510" s="2">
        <f>H1510/1000+0.1</f>
        <v>7744.9</v>
      </c>
      <c r="N1510" s="2">
        <f t="shared" si="870"/>
        <v>6470.4</v>
      </c>
      <c r="O1510" s="27">
        <f t="shared" ref="O1510:O1582" si="899">N1510*100/M1510</f>
        <v>83.5</v>
      </c>
      <c r="P1510" s="34">
        <v>6470.4</v>
      </c>
      <c r="Q1510" s="34">
        <f t="shared" si="885"/>
        <v>0</v>
      </c>
      <c r="R1510" s="67">
        <f t="shared" si="883"/>
        <v>0</v>
      </c>
    </row>
    <row r="1511" spans="1:18" ht="31.5">
      <c r="A1511" s="30" t="s">
        <v>191</v>
      </c>
      <c r="B1511" s="31">
        <v>918</v>
      </c>
      <c r="C1511" s="32">
        <v>1</v>
      </c>
      <c r="D1511" s="32">
        <v>4</v>
      </c>
      <c r="E1511" s="23" t="s">
        <v>1033</v>
      </c>
      <c r="F1511" s="29" t="s">
        <v>192</v>
      </c>
      <c r="G1511" s="24">
        <v>100000</v>
      </c>
      <c r="H1511" s="24">
        <v>100000</v>
      </c>
      <c r="I1511" s="25">
        <v>27778</v>
      </c>
      <c r="J1511" s="26">
        <f t="shared" si="898"/>
        <v>27.8</v>
      </c>
      <c r="K1511" s="28">
        <f t="shared" si="859"/>
        <v>100</v>
      </c>
      <c r="L1511" s="28">
        <v>100</v>
      </c>
      <c r="M1511" s="2">
        <f t="shared" si="870"/>
        <v>100</v>
      </c>
      <c r="N1511" s="2">
        <f t="shared" si="870"/>
        <v>27.8</v>
      </c>
      <c r="O1511" s="27">
        <f t="shared" si="899"/>
        <v>27.8</v>
      </c>
      <c r="P1511" s="34">
        <v>27.8</v>
      </c>
      <c r="Q1511" s="34">
        <f t="shared" si="885"/>
        <v>0</v>
      </c>
      <c r="R1511" s="67">
        <f t="shared" si="883"/>
        <v>0</v>
      </c>
    </row>
    <row r="1512" spans="1:18" ht="31.5">
      <c r="A1512" s="30" t="s">
        <v>114</v>
      </c>
      <c r="B1512" s="31">
        <v>918</v>
      </c>
      <c r="C1512" s="32">
        <v>1</v>
      </c>
      <c r="D1512" s="32">
        <v>4</v>
      </c>
      <c r="E1512" s="23" t="s">
        <v>1033</v>
      </c>
      <c r="F1512" s="29" t="s">
        <v>115</v>
      </c>
      <c r="G1512" s="24">
        <v>2503000</v>
      </c>
      <c r="H1512" s="24">
        <v>826000</v>
      </c>
      <c r="I1512" s="25">
        <v>261513</v>
      </c>
      <c r="J1512" s="26">
        <f t="shared" si="898"/>
        <v>31.7</v>
      </c>
      <c r="K1512" s="28">
        <f t="shared" si="859"/>
        <v>2503</v>
      </c>
      <c r="L1512" s="28">
        <v>826</v>
      </c>
      <c r="M1512" s="2">
        <f t="shared" si="870"/>
        <v>826</v>
      </c>
      <c r="N1512" s="2">
        <f t="shared" si="870"/>
        <v>261.5</v>
      </c>
      <c r="O1512" s="27">
        <f t="shared" si="899"/>
        <v>31.7</v>
      </c>
      <c r="P1512" s="34">
        <v>261.5</v>
      </c>
      <c r="Q1512" s="34">
        <f t="shared" si="885"/>
        <v>0</v>
      </c>
      <c r="R1512" s="67">
        <f t="shared" si="883"/>
        <v>0</v>
      </c>
    </row>
    <row r="1513" spans="1:18" ht="31.5">
      <c r="A1513" s="30" t="s">
        <v>98</v>
      </c>
      <c r="B1513" s="31">
        <v>918</v>
      </c>
      <c r="C1513" s="32">
        <v>1</v>
      </c>
      <c r="D1513" s="32">
        <v>4</v>
      </c>
      <c r="E1513" s="23" t="s">
        <v>1033</v>
      </c>
      <c r="F1513" s="29" t="s">
        <v>99</v>
      </c>
      <c r="G1513" s="24">
        <v>0</v>
      </c>
      <c r="H1513" s="24">
        <v>29000</v>
      </c>
      <c r="I1513" s="25">
        <v>29000</v>
      </c>
      <c r="J1513" s="26">
        <f t="shared" si="898"/>
        <v>100</v>
      </c>
      <c r="K1513" s="28">
        <f t="shared" si="859"/>
        <v>0</v>
      </c>
      <c r="L1513" s="28">
        <v>29</v>
      </c>
      <c r="M1513" s="2">
        <f t="shared" si="870"/>
        <v>29</v>
      </c>
      <c r="N1513" s="2">
        <f t="shared" si="870"/>
        <v>29</v>
      </c>
      <c r="O1513" s="27">
        <f t="shared" si="899"/>
        <v>100</v>
      </c>
      <c r="P1513" s="34">
        <v>29</v>
      </c>
      <c r="Q1513" s="34">
        <f t="shared" si="885"/>
        <v>0</v>
      </c>
      <c r="R1513" s="67">
        <f t="shared" si="883"/>
        <v>0</v>
      </c>
    </row>
    <row r="1514" spans="1:18">
      <c r="A1514" s="30" t="s">
        <v>197</v>
      </c>
      <c r="B1514" s="31">
        <v>918</v>
      </c>
      <c r="C1514" s="32">
        <v>1</v>
      </c>
      <c r="D1514" s="32">
        <v>4</v>
      </c>
      <c r="E1514" s="23" t="s">
        <v>1033</v>
      </c>
      <c r="F1514" s="29" t="s">
        <v>198</v>
      </c>
      <c r="G1514" s="24">
        <v>16000</v>
      </c>
      <c r="H1514" s="24">
        <v>16000</v>
      </c>
      <c r="I1514" s="25">
        <v>0</v>
      </c>
      <c r="J1514" s="26">
        <f t="shared" si="898"/>
        <v>0</v>
      </c>
      <c r="K1514" s="28">
        <f t="shared" si="859"/>
        <v>16</v>
      </c>
      <c r="L1514" s="28">
        <v>16</v>
      </c>
      <c r="M1514" s="2">
        <f t="shared" si="870"/>
        <v>16</v>
      </c>
      <c r="N1514" s="2">
        <f t="shared" si="870"/>
        <v>0</v>
      </c>
      <c r="O1514" s="27">
        <f t="shared" si="899"/>
        <v>0</v>
      </c>
      <c r="P1514" s="34">
        <v>0</v>
      </c>
      <c r="Q1514" s="34">
        <f t="shared" si="885"/>
        <v>0</v>
      </c>
      <c r="R1514" s="67">
        <f t="shared" si="883"/>
        <v>0</v>
      </c>
    </row>
    <row r="1515" spans="1:18">
      <c r="A1515" s="30" t="s">
        <v>34</v>
      </c>
      <c r="B1515" s="31">
        <v>918</v>
      </c>
      <c r="C1515" s="32">
        <v>1</v>
      </c>
      <c r="D1515" s="32">
        <v>13</v>
      </c>
      <c r="E1515" s="23" t="s">
        <v>94</v>
      </c>
      <c r="F1515" s="29" t="s">
        <v>94</v>
      </c>
      <c r="G1515" s="24">
        <v>102324900</v>
      </c>
      <c r="H1515" s="24">
        <v>111562260</v>
      </c>
      <c r="I1515" s="25">
        <v>105573182.11</v>
      </c>
      <c r="J1515" s="26">
        <f t="shared" si="898"/>
        <v>94.6</v>
      </c>
      <c r="K1515" s="2">
        <f t="shared" ref="K1515:M1515" si="900">K1516+K1518+K1525+K1528+K1531+K1533</f>
        <v>102324.9</v>
      </c>
      <c r="L1515" s="2">
        <f t="shared" si="900"/>
        <v>111444.3</v>
      </c>
      <c r="M1515" s="2">
        <f t="shared" si="900"/>
        <v>111562.3</v>
      </c>
      <c r="N1515" s="2">
        <f>N1516+N1518+N1525+N1528+N1531+N1533</f>
        <v>105573.2</v>
      </c>
      <c r="O1515" s="27">
        <f t="shared" si="899"/>
        <v>94.6</v>
      </c>
      <c r="P1515" s="34">
        <v>105573.2</v>
      </c>
      <c r="Q1515" s="34">
        <f t="shared" si="885"/>
        <v>0</v>
      </c>
      <c r="R1515" s="67">
        <f t="shared" si="883"/>
        <v>0</v>
      </c>
    </row>
    <row r="1516" spans="1:18">
      <c r="A1516" s="30" t="s">
        <v>331</v>
      </c>
      <c r="B1516" s="31">
        <v>918</v>
      </c>
      <c r="C1516" s="32">
        <v>1</v>
      </c>
      <c r="D1516" s="32">
        <v>13</v>
      </c>
      <c r="E1516" s="23" t="s">
        <v>332</v>
      </c>
      <c r="F1516" s="29"/>
      <c r="G1516" s="24">
        <v>0</v>
      </c>
      <c r="H1516" s="24">
        <v>118000</v>
      </c>
      <c r="I1516" s="25">
        <v>116814</v>
      </c>
      <c r="J1516" s="26">
        <f t="shared" si="898"/>
        <v>99</v>
      </c>
      <c r="K1516" s="2">
        <f t="shared" ref="K1516:M1516" si="901">K1517</f>
        <v>0</v>
      </c>
      <c r="L1516" s="2">
        <f t="shared" si="901"/>
        <v>0</v>
      </c>
      <c r="M1516" s="2">
        <f t="shared" si="901"/>
        <v>118</v>
      </c>
      <c r="N1516" s="2">
        <f>N1517</f>
        <v>116.8</v>
      </c>
      <c r="O1516" s="27">
        <f t="shared" si="899"/>
        <v>99</v>
      </c>
      <c r="P1516" s="34">
        <v>116.8</v>
      </c>
      <c r="Q1516" s="34">
        <f t="shared" si="885"/>
        <v>0</v>
      </c>
      <c r="R1516" s="67">
        <f t="shared" si="883"/>
        <v>0</v>
      </c>
    </row>
    <row r="1517" spans="1:18" ht="31.5">
      <c r="A1517" s="30" t="s">
        <v>114</v>
      </c>
      <c r="B1517" s="31">
        <v>918</v>
      </c>
      <c r="C1517" s="32">
        <v>1</v>
      </c>
      <c r="D1517" s="32">
        <v>13</v>
      </c>
      <c r="E1517" s="23" t="s">
        <v>332</v>
      </c>
      <c r="F1517" s="29" t="s">
        <v>115</v>
      </c>
      <c r="G1517" s="24">
        <v>0</v>
      </c>
      <c r="H1517" s="24">
        <v>118000</v>
      </c>
      <c r="I1517" s="25">
        <v>116814</v>
      </c>
      <c r="J1517" s="26">
        <f t="shared" si="898"/>
        <v>99</v>
      </c>
      <c r="K1517" s="28">
        <f t="shared" si="859"/>
        <v>0</v>
      </c>
      <c r="L1517" s="28">
        <v>0</v>
      </c>
      <c r="M1517" s="2">
        <f t="shared" si="870"/>
        <v>118</v>
      </c>
      <c r="N1517" s="2">
        <f t="shared" si="870"/>
        <v>116.8</v>
      </c>
      <c r="O1517" s="27">
        <f t="shared" si="899"/>
        <v>99</v>
      </c>
      <c r="P1517" s="34">
        <v>116.8</v>
      </c>
      <c r="Q1517" s="34">
        <f t="shared" si="885"/>
        <v>0</v>
      </c>
      <c r="R1517" s="67">
        <f t="shared" si="883"/>
        <v>0</v>
      </c>
    </row>
    <row r="1518" spans="1:18" ht="78.75">
      <c r="A1518" s="30" t="s">
        <v>1034</v>
      </c>
      <c r="B1518" s="31">
        <v>918</v>
      </c>
      <c r="C1518" s="32">
        <v>1</v>
      </c>
      <c r="D1518" s="32">
        <v>13</v>
      </c>
      <c r="E1518" s="23" t="s">
        <v>1035</v>
      </c>
      <c r="F1518" s="29" t="s">
        <v>94</v>
      </c>
      <c r="G1518" s="24">
        <v>19508900</v>
      </c>
      <c r="H1518" s="24">
        <v>19508900</v>
      </c>
      <c r="I1518" s="25">
        <v>19508900</v>
      </c>
      <c r="J1518" s="26">
        <f t="shared" si="898"/>
        <v>100</v>
      </c>
      <c r="K1518" s="2">
        <f t="shared" ref="K1518:M1518" si="902">SUM(K1519:K1524)</f>
        <v>19508.900000000001</v>
      </c>
      <c r="L1518" s="2">
        <f t="shared" ref="L1518" si="903">SUM(L1519:L1524)</f>
        <v>19508.900000000001</v>
      </c>
      <c r="M1518" s="2">
        <f t="shared" si="902"/>
        <v>19508.900000000001</v>
      </c>
      <c r="N1518" s="2">
        <f>SUM(N1519:N1524)</f>
        <v>19508.900000000001</v>
      </c>
      <c r="O1518" s="27">
        <f t="shared" si="899"/>
        <v>100</v>
      </c>
      <c r="P1518" s="34">
        <v>19508.900000000001</v>
      </c>
      <c r="Q1518" s="34">
        <f t="shared" si="885"/>
        <v>0</v>
      </c>
      <c r="R1518" s="67">
        <f t="shared" si="883"/>
        <v>0</v>
      </c>
    </row>
    <row r="1519" spans="1:18" ht="31.5">
      <c r="A1519" s="30" t="s">
        <v>187</v>
      </c>
      <c r="B1519" s="31">
        <v>918</v>
      </c>
      <c r="C1519" s="32">
        <v>1</v>
      </c>
      <c r="D1519" s="32">
        <v>13</v>
      </c>
      <c r="E1519" s="23" t="s">
        <v>1035</v>
      </c>
      <c r="F1519" s="29" t="s">
        <v>188</v>
      </c>
      <c r="G1519" s="24">
        <v>16788000</v>
      </c>
      <c r="H1519" s="24">
        <v>16863779.690000001</v>
      </c>
      <c r="I1519" s="25">
        <v>16863779.690000001</v>
      </c>
      <c r="J1519" s="26">
        <f t="shared" si="898"/>
        <v>100</v>
      </c>
      <c r="K1519" s="28">
        <f t="shared" si="859"/>
        <v>16788</v>
      </c>
      <c r="L1519" s="28">
        <v>16863.8</v>
      </c>
      <c r="M1519" s="2">
        <f t="shared" si="870"/>
        <v>16863.8</v>
      </c>
      <c r="N1519" s="2">
        <f t="shared" si="870"/>
        <v>16863.8</v>
      </c>
      <c r="O1519" s="27">
        <f t="shared" si="899"/>
        <v>100</v>
      </c>
      <c r="P1519" s="34">
        <v>16863.8</v>
      </c>
      <c r="Q1519" s="34">
        <f t="shared" si="885"/>
        <v>0</v>
      </c>
      <c r="R1519" s="67">
        <f t="shared" si="883"/>
        <v>0</v>
      </c>
    </row>
    <row r="1520" spans="1:18" ht="31.5">
      <c r="A1520" s="30" t="s">
        <v>189</v>
      </c>
      <c r="B1520" s="31">
        <v>918</v>
      </c>
      <c r="C1520" s="32">
        <v>1</v>
      </c>
      <c r="D1520" s="32">
        <v>13</v>
      </c>
      <c r="E1520" s="23" t="s">
        <v>1035</v>
      </c>
      <c r="F1520" s="29" t="s">
        <v>190</v>
      </c>
      <c r="G1520" s="24">
        <v>203000</v>
      </c>
      <c r="H1520" s="24">
        <v>53476</v>
      </c>
      <c r="I1520" s="25">
        <v>53476</v>
      </c>
      <c r="J1520" s="26">
        <f t="shared" si="898"/>
        <v>100</v>
      </c>
      <c r="K1520" s="28">
        <f t="shared" ref="K1520:L1594" si="904">G1520/1000</f>
        <v>203</v>
      </c>
      <c r="L1520" s="28">
        <v>53.5</v>
      </c>
      <c r="M1520" s="2">
        <f t="shared" si="870"/>
        <v>53.5</v>
      </c>
      <c r="N1520" s="2">
        <f t="shared" si="870"/>
        <v>53.5</v>
      </c>
      <c r="O1520" s="27">
        <f t="shared" si="899"/>
        <v>100</v>
      </c>
      <c r="P1520" s="34">
        <v>53.5</v>
      </c>
      <c r="Q1520" s="34">
        <f t="shared" si="885"/>
        <v>0</v>
      </c>
      <c r="R1520" s="67">
        <f t="shared" si="883"/>
        <v>0</v>
      </c>
    </row>
    <row r="1521" spans="1:18" ht="31.5">
      <c r="A1521" s="30" t="s">
        <v>191</v>
      </c>
      <c r="B1521" s="31">
        <v>918</v>
      </c>
      <c r="C1521" s="32">
        <v>1</v>
      </c>
      <c r="D1521" s="32">
        <v>13</v>
      </c>
      <c r="E1521" s="23" t="s">
        <v>1035</v>
      </c>
      <c r="F1521" s="29" t="s">
        <v>192</v>
      </c>
      <c r="G1521" s="24">
        <v>420000</v>
      </c>
      <c r="H1521" s="24">
        <v>432644.31</v>
      </c>
      <c r="I1521" s="25">
        <v>432644.31</v>
      </c>
      <c r="J1521" s="26">
        <f t="shared" si="898"/>
        <v>100</v>
      </c>
      <c r="K1521" s="28">
        <f t="shared" si="904"/>
        <v>420</v>
      </c>
      <c r="L1521" s="28">
        <v>432.6</v>
      </c>
      <c r="M1521" s="2">
        <f t="shared" si="870"/>
        <v>432.6</v>
      </c>
      <c r="N1521" s="2">
        <f t="shared" si="870"/>
        <v>432.6</v>
      </c>
      <c r="O1521" s="27">
        <f t="shared" si="899"/>
        <v>100</v>
      </c>
      <c r="P1521" s="34">
        <v>432.6</v>
      </c>
      <c r="Q1521" s="34">
        <f t="shared" si="885"/>
        <v>0</v>
      </c>
      <c r="R1521" s="67">
        <f t="shared" si="883"/>
        <v>0</v>
      </c>
    </row>
    <row r="1522" spans="1:18" ht="31.5">
      <c r="A1522" s="30" t="s">
        <v>114</v>
      </c>
      <c r="B1522" s="31">
        <v>918</v>
      </c>
      <c r="C1522" s="32">
        <v>1</v>
      </c>
      <c r="D1522" s="32">
        <v>13</v>
      </c>
      <c r="E1522" s="23" t="s">
        <v>1035</v>
      </c>
      <c r="F1522" s="29" t="s">
        <v>115</v>
      </c>
      <c r="G1522" s="24">
        <v>2045900</v>
      </c>
      <c r="H1522" s="24">
        <v>2132000</v>
      </c>
      <c r="I1522" s="25">
        <v>2132000</v>
      </c>
      <c r="J1522" s="26">
        <f t="shared" si="898"/>
        <v>100</v>
      </c>
      <c r="K1522" s="28">
        <f t="shared" si="904"/>
        <v>2045.9</v>
      </c>
      <c r="L1522" s="28">
        <v>2132</v>
      </c>
      <c r="M1522" s="2">
        <f t="shared" si="870"/>
        <v>2132</v>
      </c>
      <c r="N1522" s="2">
        <f t="shared" si="870"/>
        <v>2132</v>
      </c>
      <c r="O1522" s="27">
        <f t="shared" si="899"/>
        <v>100</v>
      </c>
      <c r="P1522" s="34">
        <v>2132</v>
      </c>
      <c r="Q1522" s="34">
        <f t="shared" si="885"/>
        <v>0</v>
      </c>
      <c r="R1522" s="67">
        <f t="shared" si="883"/>
        <v>0</v>
      </c>
    </row>
    <row r="1523" spans="1:18">
      <c r="A1523" s="30" t="s">
        <v>195</v>
      </c>
      <c r="B1523" s="31">
        <v>918</v>
      </c>
      <c r="C1523" s="32">
        <v>1</v>
      </c>
      <c r="D1523" s="32">
        <v>13</v>
      </c>
      <c r="E1523" s="23" t="s">
        <v>1035</v>
      </c>
      <c r="F1523" s="29" t="s">
        <v>196</v>
      </c>
      <c r="G1523" s="24">
        <v>25000</v>
      </c>
      <c r="H1523" s="24">
        <v>0</v>
      </c>
      <c r="I1523" s="25">
        <v>0</v>
      </c>
      <c r="J1523" s="26"/>
      <c r="K1523" s="28">
        <f t="shared" si="904"/>
        <v>25</v>
      </c>
      <c r="L1523" s="28">
        <f t="shared" si="904"/>
        <v>0</v>
      </c>
      <c r="M1523" s="2">
        <f t="shared" si="870"/>
        <v>0</v>
      </c>
      <c r="N1523" s="2">
        <f t="shared" si="870"/>
        <v>0</v>
      </c>
      <c r="O1523" s="27"/>
      <c r="P1523" s="34">
        <v>0</v>
      </c>
      <c r="Q1523" s="34">
        <f t="shared" si="885"/>
        <v>0</v>
      </c>
      <c r="R1523" s="67">
        <f t="shared" si="883"/>
        <v>0</v>
      </c>
    </row>
    <row r="1524" spans="1:18">
      <c r="A1524" s="30" t="s">
        <v>197</v>
      </c>
      <c r="B1524" s="31">
        <v>918</v>
      </c>
      <c r="C1524" s="32">
        <v>1</v>
      </c>
      <c r="D1524" s="32">
        <v>13</v>
      </c>
      <c r="E1524" s="23" t="s">
        <v>1035</v>
      </c>
      <c r="F1524" s="29" t="s">
        <v>198</v>
      </c>
      <c r="G1524" s="24">
        <v>27000</v>
      </c>
      <c r="H1524" s="24">
        <v>27000</v>
      </c>
      <c r="I1524" s="25">
        <v>27000</v>
      </c>
      <c r="J1524" s="26">
        <f t="shared" si="898"/>
        <v>100</v>
      </c>
      <c r="K1524" s="28">
        <f t="shared" si="904"/>
        <v>27</v>
      </c>
      <c r="L1524" s="28">
        <v>27</v>
      </c>
      <c r="M1524" s="2">
        <f t="shared" si="870"/>
        <v>27</v>
      </c>
      <c r="N1524" s="2">
        <f t="shared" si="870"/>
        <v>27</v>
      </c>
      <c r="O1524" s="27">
        <f t="shared" si="899"/>
        <v>100</v>
      </c>
      <c r="P1524" s="34">
        <v>27</v>
      </c>
      <c r="Q1524" s="34">
        <f t="shared" si="885"/>
        <v>0</v>
      </c>
      <c r="R1524" s="67">
        <f t="shared" si="883"/>
        <v>0</v>
      </c>
    </row>
    <row r="1525" spans="1:18">
      <c r="A1525" s="30" t="s">
        <v>1036</v>
      </c>
      <c r="B1525" s="31">
        <v>918</v>
      </c>
      <c r="C1525" s="32">
        <v>1</v>
      </c>
      <c r="D1525" s="32">
        <v>13</v>
      </c>
      <c r="E1525" s="23" t="s">
        <v>1037</v>
      </c>
      <c r="F1525" s="29" t="s">
        <v>94</v>
      </c>
      <c r="G1525" s="24">
        <v>23000</v>
      </c>
      <c r="H1525" s="24">
        <v>23000</v>
      </c>
      <c r="I1525" s="25">
        <v>23000</v>
      </c>
      <c r="J1525" s="26">
        <f t="shared" si="898"/>
        <v>100</v>
      </c>
      <c r="K1525" s="2">
        <f t="shared" ref="K1525:M1525" si="905">SUM(K1526:K1527)</f>
        <v>23</v>
      </c>
      <c r="L1525" s="2">
        <f t="shared" ref="L1525" si="906">SUM(L1526:L1527)</f>
        <v>23</v>
      </c>
      <c r="M1525" s="2">
        <f t="shared" si="905"/>
        <v>23</v>
      </c>
      <c r="N1525" s="2">
        <f>SUM(N1526:N1527)</f>
        <v>23</v>
      </c>
      <c r="O1525" s="27">
        <f t="shared" si="899"/>
        <v>100</v>
      </c>
      <c r="P1525" s="34">
        <v>23</v>
      </c>
      <c r="Q1525" s="34">
        <f t="shared" si="885"/>
        <v>0</v>
      </c>
      <c r="R1525" s="67">
        <f t="shared" si="883"/>
        <v>0</v>
      </c>
    </row>
    <row r="1526" spans="1:18">
      <c r="A1526" s="30" t="s">
        <v>195</v>
      </c>
      <c r="B1526" s="31">
        <v>918</v>
      </c>
      <c r="C1526" s="32">
        <v>1</v>
      </c>
      <c r="D1526" s="32">
        <v>13</v>
      </c>
      <c r="E1526" s="23" t="s">
        <v>1037</v>
      </c>
      <c r="F1526" s="29" t="s">
        <v>196</v>
      </c>
      <c r="G1526" s="24">
        <v>23000</v>
      </c>
      <c r="H1526" s="24">
        <v>17000</v>
      </c>
      <c r="I1526" s="25">
        <v>17000</v>
      </c>
      <c r="J1526" s="26">
        <f t="shared" si="898"/>
        <v>100</v>
      </c>
      <c r="K1526" s="28">
        <f t="shared" si="904"/>
        <v>23</v>
      </c>
      <c r="L1526" s="28">
        <v>17</v>
      </c>
      <c r="M1526" s="2">
        <f t="shared" si="870"/>
        <v>17</v>
      </c>
      <c r="N1526" s="2">
        <f t="shared" si="870"/>
        <v>17</v>
      </c>
      <c r="O1526" s="27">
        <f t="shared" si="899"/>
        <v>100</v>
      </c>
      <c r="P1526" s="34">
        <v>17</v>
      </c>
      <c r="Q1526" s="34">
        <f t="shared" si="885"/>
        <v>0</v>
      </c>
      <c r="R1526" s="67">
        <f t="shared" si="883"/>
        <v>0</v>
      </c>
    </row>
    <row r="1527" spans="1:18">
      <c r="A1527" s="30" t="s">
        <v>197</v>
      </c>
      <c r="B1527" s="31">
        <v>918</v>
      </c>
      <c r="C1527" s="32">
        <v>1</v>
      </c>
      <c r="D1527" s="32">
        <v>13</v>
      </c>
      <c r="E1527" s="23" t="s">
        <v>1037</v>
      </c>
      <c r="F1527" s="29" t="s">
        <v>198</v>
      </c>
      <c r="G1527" s="24">
        <v>0</v>
      </c>
      <c r="H1527" s="24">
        <v>6000</v>
      </c>
      <c r="I1527" s="25">
        <v>6000</v>
      </c>
      <c r="J1527" s="26">
        <f t="shared" si="898"/>
        <v>100</v>
      </c>
      <c r="K1527" s="28">
        <f t="shared" si="904"/>
        <v>0</v>
      </c>
      <c r="L1527" s="28">
        <v>6</v>
      </c>
      <c r="M1527" s="2">
        <f t="shared" si="870"/>
        <v>6</v>
      </c>
      <c r="N1527" s="2">
        <f t="shared" si="870"/>
        <v>6</v>
      </c>
      <c r="O1527" s="27">
        <f t="shared" si="899"/>
        <v>100</v>
      </c>
      <c r="P1527" s="34">
        <v>6</v>
      </c>
      <c r="Q1527" s="34">
        <f t="shared" si="885"/>
        <v>0</v>
      </c>
      <c r="R1527" s="67">
        <f t="shared" si="883"/>
        <v>0</v>
      </c>
    </row>
    <row r="1528" spans="1:18" ht="47.25">
      <c r="A1528" s="30" t="s">
        <v>1038</v>
      </c>
      <c r="B1528" s="31">
        <v>918</v>
      </c>
      <c r="C1528" s="32">
        <v>1</v>
      </c>
      <c r="D1528" s="32">
        <v>13</v>
      </c>
      <c r="E1528" s="23" t="s">
        <v>1039</v>
      </c>
      <c r="F1528" s="29"/>
      <c r="G1528" s="24">
        <f>SUM(G1529:G1530)</f>
        <v>4400000</v>
      </c>
      <c r="H1528" s="24">
        <f t="shared" ref="H1528:I1528" si="907">SUM(H1529:H1530)</f>
        <v>4100000</v>
      </c>
      <c r="I1528" s="24">
        <f t="shared" si="907"/>
        <v>4100000</v>
      </c>
      <c r="J1528" s="26">
        <f t="shared" si="898"/>
        <v>100</v>
      </c>
      <c r="K1528" s="2">
        <f t="shared" ref="K1528:M1528" si="908">K1529+K1530</f>
        <v>4400</v>
      </c>
      <c r="L1528" s="2">
        <f t="shared" si="908"/>
        <v>4100</v>
      </c>
      <c r="M1528" s="2">
        <f t="shared" si="908"/>
        <v>4100</v>
      </c>
      <c r="N1528" s="2">
        <f>N1529+N1530</f>
        <v>4100</v>
      </c>
      <c r="O1528" s="27">
        <f t="shared" si="899"/>
        <v>100</v>
      </c>
      <c r="P1528" s="34">
        <v>4100</v>
      </c>
      <c r="Q1528" s="34">
        <f t="shared" si="885"/>
        <v>0</v>
      </c>
      <c r="R1528" s="67">
        <f t="shared" si="883"/>
        <v>0</v>
      </c>
    </row>
    <row r="1529" spans="1:18" ht="31.5">
      <c r="A1529" s="30" t="s">
        <v>191</v>
      </c>
      <c r="B1529" s="31">
        <v>918</v>
      </c>
      <c r="C1529" s="32">
        <v>1</v>
      </c>
      <c r="D1529" s="32">
        <v>13</v>
      </c>
      <c r="E1529" s="23" t="s">
        <v>1039</v>
      </c>
      <c r="F1529" s="29" t="s">
        <v>192</v>
      </c>
      <c r="G1529" s="24">
        <v>700000</v>
      </c>
      <c r="H1529" s="24">
        <v>0</v>
      </c>
      <c r="I1529" s="25">
        <v>0</v>
      </c>
      <c r="J1529" s="26"/>
      <c r="K1529" s="28">
        <f t="shared" si="904"/>
        <v>700</v>
      </c>
      <c r="L1529" s="28">
        <f t="shared" si="904"/>
        <v>0</v>
      </c>
      <c r="M1529" s="2">
        <f t="shared" si="870"/>
        <v>0</v>
      </c>
      <c r="N1529" s="2">
        <f t="shared" si="870"/>
        <v>0</v>
      </c>
      <c r="O1529" s="27"/>
      <c r="P1529" s="34">
        <v>0</v>
      </c>
      <c r="Q1529" s="34">
        <f t="shared" si="885"/>
        <v>0</v>
      </c>
      <c r="R1529" s="67">
        <f t="shared" si="883"/>
        <v>0</v>
      </c>
    </row>
    <row r="1530" spans="1:18" ht="31.5">
      <c r="A1530" s="30" t="s">
        <v>114</v>
      </c>
      <c r="B1530" s="31">
        <v>918</v>
      </c>
      <c r="C1530" s="32">
        <v>1</v>
      </c>
      <c r="D1530" s="32">
        <v>13</v>
      </c>
      <c r="E1530" s="23" t="s">
        <v>1039</v>
      </c>
      <c r="F1530" s="29" t="s">
        <v>115</v>
      </c>
      <c r="G1530" s="24">
        <v>3700000</v>
      </c>
      <c r="H1530" s="24">
        <v>4100000</v>
      </c>
      <c r="I1530" s="25">
        <v>4100000</v>
      </c>
      <c r="J1530" s="26">
        <f t="shared" si="898"/>
        <v>100</v>
      </c>
      <c r="K1530" s="28">
        <f t="shared" si="904"/>
        <v>3700</v>
      </c>
      <c r="L1530" s="28">
        <v>4100</v>
      </c>
      <c r="M1530" s="2">
        <f t="shared" si="870"/>
        <v>4100</v>
      </c>
      <c r="N1530" s="2">
        <f t="shared" si="870"/>
        <v>4100</v>
      </c>
      <c r="O1530" s="27">
        <f t="shared" si="899"/>
        <v>100</v>
      </c>
      <c r="P1530" s="34">
        <v>4100</v>
      </c>
      <c r="Q1530" s="34">
        <f t="shared" si="885"/>
        <v>0</v>
      </c>
      <c r="R1530" s="67">
        <f t="shared" si="883"/>
        <v>0</v>
      </c>
    </row>
    <row r="1531" spans="1:18" ht="31.5">
      <c r="A1531" s="30" t="s">
        <v>1032</v>
      </c>
      <c r="B1531" s="31">
        <v>918</v>
      </c>
      <c r="C1531" s="32">
        <v>1</v>
      </c>
      <c r="D1531" s="32">
        <v>13</v>
      </c>
      <c r="E1531" s="23" t="s">
        <v>1033</v>
      </c>
      <c r="F1531" s="29"/>
      <c r="G1531" s="24">
        <v>3388000</v>
      </c>
      <c r="H1531" s="24">
        <v>3388000</v>
      </c>
      <c r="I1531" s="25">
        <v>3388000</v>
      </c>
      <c r="J1531" s="26">
        <f t="shared" si="898"/>
        <v>100</v>
      </c>
      <c r="K1531" s="2">
        <f t="shared" ref="K1531:M1531" si="909">K1532</f>
        <v>3388</v>
      </c>
      <c r="L1531" s="2">
        <f t="shared" si="909"/>
        <v>3388</v>
      </c>
      <c r="M1531" s="2">
        <f t="shared" si="909"/>
        <v>3388</v>
      </c>
      <c r="N1531" s="2">
        <f>N1532</f>
        <v>3388</v>
      </c>
      <c r="O1531" s="27">
        <f t="shared" si="899"/>
        <v>100</v>
      </c>
      <c r="P1531" s="34">
        <v>3388</v>
      </c>
      <c r="Q1531" s="34">
        <f t="shared" si="885"/>
        <v>0</v>
      </c>
      <c r="R1531" s="67">
        <f t="shared" si="883"/>
        <v>0</v>
      </c>
    </row>
    <row r="1532" spans="1:18">
      <c r="A1532" s="30" t="s">
        <v>1040</v>
      </c>
      <c r="B1532" s="31">
        <v>918</v>
      </c>
      <c r="C1532" s="32">
        <v>1</v>
      </c>
      <c r="D1532" s="32">
        <v>13</v>
      </c>
      <c r="E1532" s="23" t="s">
        <v>1033</v>
      </c>
      <c r="F1532" s="29" t="s">
        <v>1041</v>
      </c>
      <c r="G1532" s="24">
        <v>3388000</v>
      </c>
      <c r="H1532" s="24">
        <v>3388000</v>
      </c>
      <c r="I1532" s="25">
        <v>3388000</v>
      </c>
      <c r="J1532" s="26">
        <f t="shared" si="898"/>
        <v>100</v>
      </c>
      <c r="K1532" s="28">
        <f t="shared" si="904"/>
        <v>3388</v>
      </c>
      <c r="L1532" s="28">
        <v>3388</v>
      </c>
      <c r="M1532" s="2">
        <f t="shared" si="870"/>
        <v>3388</v>
      </c>
      <c r="N1532" s="2">
        <f t="shared" si="870"/>
        <v>3388</v>
      </c>
      <c r="O1532" s="27">
        <f t="shared" si="899"/>
        <v>100</v>
      </c>
      <c r="P1532" s="34">
        <v>3388</v>
      </c>
      <c r="Q1532" s="34">
        <f t="shared" si="885"/>
        <v>0</v>
      </c>
      <c r="R1532" s="67">
        <f t="shared" si="883"/>
        <v>0</v>
      </c>
    </row>
    <row r="1533" spans="1:18" ht="31.5">
      <c r="A1533" s="30" t="s">
        <v>1042</v>
      </c>
      <c r="B1533" s="31">
        <v>918</v>
      </c>
      <c r="C1533" s="32">
        <v>1</v>
      </c>
      <c r="D1533" s="32">
        <v>13</v>
      </c>
      <c r="E1533" s="23" t="s">
        <v>1043</v>
      </c>
      <c r="F1533" s="29"/>
      <c r="G1533" s="24">
        <f>SUM(G1534:G1540)</f>
        <v>75005000</v>
      </c>
      <c r="H1533" s="24">
        <f t="shared" ref="H1533:I1533" si="910">SUM(H1534:H1540)</f>
        <v>84424360</v>
      </c>
      <c r="I1533" s="24">
        <f t="shared" si="910"/>
        <v>78436468.109999999</v>
      </c>
      <c r="J1533" s="26">
        <f t="shared" si="898"/>
        <v>92.9</v>
      </c>
      <c r="K1533" s="2">
        <f t="shared" ref="K1533:M1533" si="911">SUM(K1534:K1540)</f>
        <v>75005</v>
      </c>
      <c r="L1533" s="2">
        <f t="shared" ref="L1533" si="912">SUM(L1534:L1540)</f>
        <v>84424.4</v>
      </c>
      <c r="M1533" s="2">
        <f t="shared" si="911"/>
        <v>84424.4</v>
      </c>
      <c r="N1533" s="2">
        <f>SUM(N1534:N1540)</f>
        <v>78436.5</v>
      </c>
      <c r="O1533" s="27">
        <f t="shared" si="899"/>
        <v>92.9</v>
      </c>
      <c r="P1533" s="34">
        <v>78436.5</v>
      </c>
      <c r="Q1533" s="34">
        <f t="shared" si="885"/>
        <v>0</v>
      </c>
      <c r="R1533" s="67">
        <f t="shared" si="883"/>
        <v>0</v>
      </c>
    </row>
    <row r="1534" spans="1:18" ht="31.5">
      <c r="A1534" s="30" t="s">
        <v>201</v>
      </c>
      <c r="B1534" s="31">
        <v>918</v>
      </c>
      <c r="C1534" s="32">
        <v>1</v>
      </c>
      <c r="D1534" s="32">
        <v>13</v>
      </c>
      <c r="E1534" s="23" t="s">
        <v>1043</v>
      </c>
      <c r="F1534" s="29" t="s">
        <v>202</v>
      </c>
      <c r="G1534" s="24">
        <v>22466900</v>
      </c>
      <c r="H1534" s="24">
        <v>27661760</v>
      </c>
      <c r="I1534" s="25">
        <v>27580475.809999999</v>
      </c>
      <c r="J1534" s="26">
        <f t="shared" si="898"/>
        <v>99.7</v>
      </c>
      <c r="K1534" s="28">
        <f t="shared" si="904"/>
        <v>22466.9</v>
      </c>
      <c r="L1534" s="28">
        <v>27661.8</v>
      </c>
      <c r="M1534" s="2">
        <f t="shared" si="870"/>
        <v>27661.8</v>
      </c>
      <c r="N1534" s="2">
        <f t="shared" si="870"/>
        <v>27580.5</v>
      </c>
      <c r="O1534" s="27">
        <f t="shared" si="899"/>
        <v>99.7</v>
      </c>
      <c r="P1534" s="34">
        <v>27580.5</v>
      </c>
      <c r="Q1534" s="34">
        <f t="shared" si="885"/>
        <v>0</v>
      </c>
      <c r="R1534" s="67">
        <f t="shared" si="883"/>
        <v>0</v>
      </c>
    </row>
    <row r="1535" spans="1:18" ht="31.5">
      <c r="A1535" s="30" t="s">
        <v>203</v>
      </c>
      <c r="B1535" s="31">
        <v>918</v>
      </c>
      <c r="C1535" s="32">
        <v>1</v>
      </c>
      <c r="D1535" s="32">
        <v>13</v>
      </c>
      <c r="E1535" s="23" t="s">
        <v>1043</v>
      </c>
      <c r="F1535" s="29" t="s">
        <v>204</v>
      </c>
      <c r="G1535" s="24">
        <v>920000</v>
      </c>
      <c r="H1535" s="24">
        <v>870000</v>
      </c>
      <c r="I1535" s="25">
        <v>761647.2</v>
      </c>
      <c r="J1535" s="26">
        <f t="shared" si="898"/>
        <v>87.5</v>
      </c>
      <c r="K1535" s="28">
        <f t="shared" si="904"/>
        <v>920</v>
      </c>
      <c r="L1535" s="28">
        <v>870</v>
      </c>
      <c r="M1535" s="2">
        <f t="shared" si="870"/>
        <v>870</v>
      </c>
      <c r="N1535" s="2">
        <f>I1535/1000+0.1</f>
        <v>761.7</v>
      </c>
      <c r="O1535" s="27">
        <f t="shared" si="899"/>
        <v>87.6</v>
      </c>
      <c r="P1535" s="34">
        <v>761.6</v>
      </c>
      <c r="Q1535" s="34">
        <f t="shared" si="885"/>
        <v>0.1</v>
      </c>
      <c r="R1535" s="67">
        <f t="shared" si="883"/>
        <v>0</v>
      </c>
    </row>
    <row r="1536" spans="1:18" ht="31.5">
      <c r="A1536" s="30" t="s">
        <v>191</v>
      </c>
      <c r="B1536" s="31">
        <v>918</v>
      </c>
      <c r="C1536" s="32">
        <v>1</v>
      </c>
      <c r="D1536" s="32">
        <v>13</v>
      </c>
      <c r="E1536" s="23" t="s">
        <v>1043</v>
      </c>
      <c r="F1536" s="29" t="s">
        <v>192</v>
      </c>
      <c r="G1536" s="24">
        <v>5925000</v>
      </c>
      <c r="H1536" s="24">
        <v>6515000</v>
      </c>
      <c r="I1536" s="25">
        <v>5434409.8499999996</v>
      </c>
      <c r="J1536" s="26">
        <f t="shared" si="898"/>
        <v>83.4</v>
      </c>
      <c r="K1536" s="28">
        <f t="shared" si="904"/>
        <v>5925</v>
      </c>
      <c r="L1536" s="28">
        <v>6515</v>
      </c>
      <c r="M1536" s="2">
        <f t="shared" si="870"/>
        <v>6515</v>
      </c>
      <c r="N1536" s="2">
        <f t="shared" si="870"/>
        <v>5434.4</v>
      </c>
      <c r="O1536" s="27">
        <f t="shared" si="899"/>
        <v>83.4</v>
      </c>
      <c r="P1536" s="34">
        <v>5434.4</v>
      </c>
      <c r="Q1536" s="34">
        <f t="shared" si="885"/>
        <v>0</v>
      </c>
      <c r="R1536" s="67">
        <f t="shared" si="883"/>
        <v>0</v>
      </c>
    </row>
    <row r="1537" spans="1:18" ht="31.5">
      <c r="A1537" s="30" t="s">
        <v>114</v>
      </c>
      <c r="B1537" s="31">
        <v>918</v>
      </c>
      <c r="C1537" s="32">
        <v>1</v>
      </c>
      <c r="D1537" s="32">
        <v>13</v>
      </c>
      <c r="E1537" s="23" t="s">
        <v>1043</v>
      </c>
      <c r="F1537" s="29" t="s">
        <v>115</v>
      </c>
      <c r="G1537" s="24">
        <v>43716800</v>
      </c>
      <c r="H1537" s="24">
        <v>47826300</v>
      </c>
      <c r="I1537" s="25">
        <v>43108635.25</v>
      </c>
      <c r="J1537" s="26">
        <f t="shared" si="898"/>
        <v>90.1</v>
      </c>
      <c r="K1537" s="28">
        <f t="shared" si="904"/>
        <v>43716.800000000003</v>
      </c>
      <c r="L1537" s="28">
        <v>47826.3</v>
      </c>
      <c r="M1537" s="2">
        <f t="shared" si="870"/>
        <v>47826.3</v>
      </c>
      <c r="N1537" s="2">
        <f t="shared" si="870"/>
        <v>43108.6</v>
      </c>
      <c r="O1537" s="27">
        <f t="shared" si="899"/>
        <v>90.1</v>
      </c>
      <c r="P1537" s="34">
        <v>43108.6</v>
      </c>
      <c r="Q1537" s="34">
        <f t="shared" si="885"/>
        <v>0</v>
      </c>
      <c r="R1537" s="67">
        <f t="shared" si="883"/>
        <v>0</v>
      </c>
    </row>
    <row r="1538" spans="1:18" ht="31.5">
      <c r="A1538" s="30" t="s">
        <v>98</v>
      </c>
      <c r="B1538" s="31">
        <v>918</v>
      </c>
      <c r="C1538" s="32">
        <v>1</v>
      </c>
      <c r="D1538" s="32">
        <v>13</v>
      </c>
      <c r="E1538" s="23" t="s">
        <v>1043</v>
      </c>
      <c r="F1538" s="29" t="s">
        <v>99</v>
      </c>
      <c r="G1538" s="24">
        <v>0</v>
      </c>
      <c r="H1538" s="24">
        <v>65000</v>
      </c>
      <c r="I1538" s="25">
        <v>65000</v>
      </c>
      <c r="J1538" s="26">
        <f t="shared" si="898"/>
        <v>100</v>
      </c>
      <c r="K1538" s="28">
        <f t="shared" si="904"/>
        <v>0</v>
      </c>
      <c r="L1538" s="28">
        <v>65</v>
      </c>
      <c r="M1538" s="2">
        <f t="shared" ref="M1538:N1610" si="913">H1538/1000</f>
        <v>65</v>
      </c>
      <c r="N1538" s="2">
        <f t="shared" si="913"/>
        <v>65</v>
      </c>
      <c r="O1538" s="27">
        <f t="shared" si="899"/>
        <v>100</v>
      </c>
      <c r="P1538" s="34">
        <v>65</v>
      </c>
      <c r="Q1538" s="34">
        <f t="shared" si="885"/>
        <v>0</v>
      </c>
      <c r="R1538" s="67">
        <f t="shared" si="883"/>
        <v>0</v>
      </c>
    </row>
    <row r="1539" spans="1:18">
      <c r="A1539" s="30" t="s">
        <v>195</v>
      </c>
      <c r="B1539" s="31">
        <v>918</v>
      </c>
      <c r="C1539" s="32">
        <v>1</v>
      </c>
      <c r="D1539" s="32">
        <v>13</v>
      </c>
      <c r="E1539" s="23" t="s">
        <v>1043</v>
      </c>
      <c r="F1539" s="29" t="s">
        <v>196</v>
      </c>
      <c r="G1539" s="24">
        <v>1576300</v>
      </c>
      <c r="H1539" s="24">
        <v>1016300</v>
      </c>
      <c r="I1539" s="25">
        <v>1016300</v>
      </c>
      <c r="J1539" s="26">
        <f t="shared" si="898"/>
        <v>100</v>
      </c>
      <c r="K1539" s="28">
        <f t="shared" si="904"/>
        <v>1576.3</v>
      </c>
      <c r="L1539" s="28">
        <v>1016.3</v>
      </c>
      <c r="M1539" s="2">
        <f t="shared" si="913"/>
        <v>1016.3</v>
      </c>
      <c r="N1539" s="2">
        <f t="shared" si="913"/>
        <v>1016.3</v>
      </c>
      <c r="O1539" s="27">
        <f t="shared" si="899"/>
        <v>100</v>
      </c>
      <c r="P1539" s="34">
        <v>1016.3</v>
      </c>
      <c r="Q1539" s="34">
        <f t="shared" si="885"/>
        <v>0</v>
      </c>
      <c r="R1539" s="67">
        <f t="shared" si="883"/>
        <v>0</v>
      </c>
    </row>
    <row r="1540" spans="1:18">
      <c r="A1540" s="30" t="s">
        <v>197</v>
      </c>
      <c r="B1540" s="31">
        <v>918</v>
      </c>
      <c r="C1540" s="32">
        <v>1</v>
      </c>
      <c r="D1540" s="32">
        <v>13</v>
      </c>
      <c r="E1540" s="23" t="s">
        <v>1043</v>
      </c>
      <c r="F1540" s="29" t="s">
        <v>198</v>
      </c>
      <c r="G1540" s="24">
        <v>400000</v>
      </c>
      <c r="H1540" s="24">
        <v>470000</v>
      </c>
      <c r="I1540" s="25">
        <v>470000</v>
      </c>
      <c r="J1540" s="26">
        <f t="shared" si="898"/>
        <v>100</v>
      </c>
      <c r="K1540" s="28">
        <f t="shared" si="904"/>
        <v>400</v>
      </c>
      <c r="L1540" s="28">
        <v>470</v>
      </c>
      <c r="M1540" s="2">
        <f t="shared" si="913"/>
        <v>470</v>
      </c>
      <c r="N1540" s="2">
        <f t="shared" si="913"/>
        <v>470</v>
      </c>
      <c r="O1540" s="27">
        <f t="shared" si="899"/>
        <v>100</v>
      </c>
      <c r="P1540" s="34">
        <v>470</v>
      </c>
      <c r="Q1540" s="34">
        <f t="shared" si="885"/>
        <v>0</v>
      </c>
      <c r="R1540" s="67">
        <f t="shared" si="883"/>
        <v>0</v>
      </c>
    </row>
    <row r="1541" spans="1:18">
      <c r="A1541" s="30" t="s">
        <v>630</v>
      </c>
      <c r="B1541" s="31">
        <v>918</v>
      </c>
      <c r="C1541" s="32">
        <v>2</v>
      </c>
      <c r="D1541" s="32" t="s">
        <v>94</v>
      </c>
      <c r="E1541" s="23" t="s">
        <v>94</v>
      </c>
      <c r="F1541" s="29" t="s">
        <v>94</v>
      </c>
      <c r="G1541" s="24">
        <v>4024700</v>
      </c>
      <c r="H1541" s="24">
        <v>3860323.94</v>
      </c>
      <c r="I1541" s="25">
        <v>2467905.98</v>
      </c>
      <c r="J1541" s="26">
        <f t="shared" si="898"/>
        <v>63.9</v>
      </c>
      <c r="K1541" s="2">
        <f t="shared" ref="K1541:M1541" si="914">K1542</f>
        <v>4024.7</v>
      </c>
      <c r="L1541" s="2">
        <f t="shared" si="914"/>
        <v>3860.3</v>
      </c>
      <c r="M1541" s="2">
        <f t="shared" si="914"/>
        <v>3860.3</v>
      </c>
      <c r="N1541" s="2">
        <f>N1542</f>
        <v>2467.9</v>
      </c>
      <c r="O1541" s="27">
        <f t="shared" si="899"/>
        <v>63.9</v>
      </c>
      <c r="P1541" s="34">
        <v>2467.9</v>
      </c>
      <c r="Q1541" s="34">
        <f t="shared" si="885"/>
        <v>0</v>
      </c>
      <c r="R1541" s="67">
        <f t="shared" si="883"/>
        <v>0</v>
      </c>
    </row>
    <row r="1542" spans="1:18">
      <c r="A1542" s="30" t="s">
        <v>36</v>
      </c>
      <c r="B1542" s="31">
        <v>918</v>
      </c>
      <c r="C1542" s="32">
        <v>2</v>
      </c>
      <c r="D1542" s="32">
        <v>4</v>
      </c>
      <c r="E1542" s="23" t="s">
        <v>94</v>
      </c>
      <c r="F1542" s="29" t="s">
        <v>94</v>
      </c>
      <c r="G1542" s="24">
        <v>4024700</v>
      </c>
      <c r="H1542" s="24">
        <v>3860323.94</v>
      </c>
      <c r="I1542" s="25">
        <v>2467905.98</v>
      </c>
      <c r="J1542" s="26">
        <f t="shared" si="898"/>
        <v>63.9</v>
      </c>
      <c r="K1542" s="2">
        <f t="shared" ref="K1542:M1542" si="915">K1543+K1545</f>
        <v>4024.7</v>
      </c>
      <c r="L1542" s="2">
        <f t="shared" si="915"/>
        <v>3860.3</v>
      </c>
      <c r="M1542" s="2">
        <f t="shared" si="915"/>
        <v>3860.3</v>
      </c>
      <c r="N1542" s="2">
        <f>N1543+N1545</f>
        <v>2467.9</v>
      </c>
      <c r="O1542" s="27">
        <f t="shared" si="899"/>
        <v>63.9</v>
      </c>
      <c r="P1542" s="34">
        <v>2467.9</v>
      </c>
      <c r="Q1542" s="34">
        <f t="shared" si="885"/>
        <v>0</v>
      </c>
      <c r="R1542" s="67">
        <f t="shared" si="883"/>
        <v>0</v>
      </c>
    </row>
    <row r="1543" spans="1:18">
      <c r="A1543" s="30" t="s">
        <v>1044</v>
      </c>
      <c r="B1543" s="31">
        <v>918</v>
      </c>
      <c r="C1543" s="32">
        <v>2</v>
      </c>
      <c r="D1543" s="32">
        <v>4</v>
      </c>
      <c r="E1543" s="23" t="s">
        <v>1045</v>
      </c>
      <c r="F1543" s="29" t="s">
        <v>94</v>
      </c>
      <c r="G1543" s="24">
        <v>1280200</v>
      </c>
      <c r="H1543" s="24">
        <v>1280200</v>
      </c>
      <c r="I1543" s="25">
        <v>817156.54</v>
      </c>
      <c r="J1543" s="26">
        <f t="shared" si="898"/>
        <v>63.8</v>
      </c>
      <c r="K1543" s="2">
        <f t="shared" ref="K1543:M1543" si="916">K1544</f>
        <v>1280.2</v>
      </c>
      <c r="L1543" s="2">
        <f t="shared" si="916"/>
        <v>1280.2</v>
      </c>
      <c r="M1543" s="2">
        <f t="shared" si="916"/>
        <v>1280.2</v>
      </c>
      <c r="N1543" s="2">
        <f>N1544</f>
        <v>817.2</v>
      </c>
      <c r="O1543" s="27">
        <f t="shared" si="899"/>
        <v>63.8</v>
      </c>
      <c r="P1543" s="34">
        <v>817.2</v>
      </c>
      <c r="Q1543" s="34">
        <f t="shared" si="885"/>
        <v>0</v>
      </c>
      <c r="R1543" s="67">
        <f t="shared" si="883"/>
        <v>0</v>
      </c>
    </row>
    <row r="1544" spans="1:18">
      <c r="A1544" s="30" t="s">
        <v>1002</v>
      </c>
      <c r="B1544" s="31">
        <v>918</v>
      </c>
      <c r="C1544" s="32">
        <v>2</v>
      </c>
      <c r="D1544" s="32">
        <v>4</v>
      </c>
      <c r="E1544" s="23" t="s">
        <v>1045</v>
      </c>
      <c r="F1544" s="29" t="s">
        <v>1003</v>
      </c>
      <c r="G1544" s="24">
        <v>1280200</v>
      </c>
      <c r="H1544" s="24">
        <v>1280200</v>
      </c>
      <c r="I1544" s="25">
        <v>817156.54</v>
      </c>
      <c r="J1544" s="26">
        <f t="shared" si="898"/>
        <v>63.8</v>
      </c>
      <c r="K1544" s="28">
        <f t="shared" si="904"/>
        <v>1280.2</v>
      </c>
      <c r="L1544" s="28">
        <v>1280.2</v>
      </c>
      <c r="M1544" s="2">
        <f t="shared" si="913"/>
        <v>1280.2</v>
      </c>
      <c r="N1544" s="2">
        <f t="shared" si="913"/>
        <v>817.2</v>
      </c>
      <c r="O1544" s="27">
        <f t="shared" si="899"/>
        <v>63.8</v>
      </c>
      <c r="P1544" s="34">
        <v>817.2</v>
      </c>
      <c r="Q1544" s="34">
        <f t="shared" si="885"/>
        <v>0</v>
      </c>
      <c r="R1544" s="67">
        <f t="shared" si="883"/>
        <v>0</v>
      </c>
    </row>
    <row r="1545" spans="1:18" ht="47.25">
      <c r="A1545" s="30" t="s">
        <v>1046</v>
      </c>
      <c r="B1545" s="31">
        <v>918</v>
      </c>
      <c r="C1545" s="32">
        <v>2</v>
      </c>
      <c r="D1545" s="32">
        <v>4</v>
      </c>
      <c r="E1545" s="23" t="s">
        <v>1047</v>
      </c>
      <c r="F1545" s="29"/>
      <c r="G1545" s="24">
        <v>2744500</v>
      </c>
      <c r="H1545" s="24">
        <v>2580123.94</v>
      </c>
      <c r="I1545" s="25">
        <v>1650749.4399999999</v>
      </c>
      <c r="J1545" s="26">
        <f t="shared" si="898"/>
        <v>64</v>
      </c>
      <c r="K1545" s="2">
        <f t="shared" ref="K1545:M1545" si="917">K1546</f>
        <v>2744.5</v>
      </c>
      <c r="L1545" s="2">
        <f t="shared" si="917"/>
        <v>2580.1</v>
      </c>
      <c r="M1545" s="2">
        <f t="shared" si="917"/>
        <v>2580.1</v>
      </c>
      <c r="N1545" s="2">
        <f>N1546</f>
        <v>1650.7</v>
      </c>
      <c r="O1545" s="27">
        <f t="shared" si="899"/>
        <v>64</v>
      </c>
      <c r="P1545" s="34">
        <v>1650.7</v>
      </c>
      <c r="Q1545" s="34">
        <f t="shared" si="885"/>
        <v>0</v>
      </c>
      <c r="R1545" s="67">
        <f t="shared" si="883"/>
        <v>0</v>
      </c>
    </row>
    <row r="1546" spans="1:18">
      <c r="A1546" s="30" t="s">
        <v>1002</v>
      </c>
      <c r="B1546" s="31">
        <v>918</v>
      </c>
      <c r="C1546" s="32">
        <v>2</v>
      </c>
      <c r="D1546" s="32">
        <v>4</v>
      </c>
      <c r="E1546" s="23" t="s">
        <v>1047</v>
      </c>
      <c r="F1546" s="29" t="s">
        <v>1003</v>
      </c>
      <c r="G1546" s="24">
        <v>2744500</v>
      </c>
      <c r="H1546" s="24">
        <v>2580123.94</v>
      </c>
      <c r="I1546" s="25">
        <v>1650749.4399999999</v>
      </c>
      <c r="J1546" s="26">
        <f t="shared" si="898"/>
        <v>64</v>
      </c>
      <c r="K1546" s="28">
        <f t="shared" si="904"/>
        <v>2744.5</v>
      </c>
      <c r="L1546" s="28">
        <v>2580.1</v>
      </c>
      <c r="M1546" s="2">
        <f t="shared" si="913"/>
        <v>2580.1</v>
      </c>
      <c r="N1546" s="2">
        <f t="shared" si="913"/>
        <v>1650.7</v>
      </c>
      <c r="O1546" s="27">
        <f t="shared" si="899"/>
        <v>64</v>
      </c>
      <c r="P1546" s="34">
        <v>1650.7</v>
      </c>
      <c r="Q1546" s="34">
        <f t="shared" si="885"/>
        <v>0</v>
      </c>
      <c r="R1546" s="67">
        <f t="shared" si="883"/>
        <v>0</v>
      </c>
    </row>
    <row r="1547" spans="1:18">
      <c r="A1547" s="30" t="s">
        <v>655</v>
      </c>
      <c r="B1547" s="31">
        <v>918</v>
      </c>
      <c r="C1547" s="32">
        <v>3</v>
      </c>
      <c r="D1547" s="32" t="s">
        <v>94</v>
      </c>
      <c r="E1547" s="23" t="s">
        <v>94</v>
      </c>
      <c r="F1547" s="29" t="s">
        <v>94</v>
      </c>
      <c r="G1547" s="24">
        <v>140015000</v>
      </c>
      <c r="H1547" s="24">
        <v>158462771.31999999</v>
      </c>
      <c r="I1547" s="25">
        <v>141806379.77000001</v>
      </c>
      <c r="J1547" s="26">
        <f t="shared" si="898"/>
        <v>89.5</v>
      </c>
      <c r="K1547" s="2">
        <f t="shared" ref="K1547:M1547" si="918">K1548+K1563+K1573</f>
        <v>140015</v>
      </c>
      <c r="L1547" s="2">
        <f t="shared" si="918"/>
        <v>150379.9</v>
      </c>
      <c r="M1547" s="2">
        <f t="shared" si="918"/>
        <v>158462.70000000001</v>
      </c>
      <c r="N1547" s="2">
        <f>N1548+N1563+N1573</f>
        <v>141806.5</v>
      </c>
      <c r="O1547" s="27">
        <f t="shared" si="899"/>
        <v>89.5</v>
      </c>
      <c r="P1547" s="34">
        <v>141806.39999999999</v>
      </c>
      <c r="Q1547" s="34">
        <f t="shared" si="885"/>
        <v>0.1</v>
      </c>
      <c r="R1547" s="67">
        <f t="shared" si="883"/>
        <v>0</v>
      </c>
    </row>
    <row r="1548" spans="1:18" ht="31.5">
      <c r="A1548" s="30" t="s">
        <v>37</v>
      </c>
      <c r="B1548" s="31">
        <v>918</v>
      </c>
      <c r="C1548" s="32">
        <v>3</v>
      </c>
      <c r="D1548" s="32">
        <v>9</v>
      </c>
      <c r="E1548" s="23" t="s">
        <v>94</v>
      </c>
      <c r="F1548" s="29" t="s">
        <v>94</v>
      </c>
      <c r="G1548" s="24">
        <v>34207700</v>
      </c>
      <c r="H1548" s="24">
        <v>53862105.020000003</v>
      </c>
      <c r="I1548" s="25">
        <v>38776022.600000001</v>
      </c>
      <c r="J1548" s="26">
        <f t="shared" si="898"/>
        <v>72</v>
      </c>
      <c r="K1548" s="2">
        <f t="shared" ref="K1548:M1548" si="919">K1549+K1551+K1555+K1558</f>
        <v>34207.699999999997</v>
      </c>
      <c r="L1548" s="2">
        <f t="shared" si="919"/>
        <v>45921.4</v>
      </c>
      <c r="M1548" s="2">
        <f t="shared" si="919"/>
        <v>53862</v>
      </c>
      <c r="N1548" s="2">
        <f>N1549+N1551+N1555+N1558</f>
        <v>38776.1</v>
      </c>
      <c r="O1548" s="27">
        <f t="shared" si="899"/>
        <v>72</v>
      </c>
      <c r="P1548" s="34">
        <v>38776</v>
      </c>
      <c r="Q1548" s="34">
        <f t="shared" si="885"/>
        <v>0.1</v>
      </c>
      <c r="R1548" s="67">
        <f t="shared" ref="R1548:R1611" si="920">G1548/1000-K1548</f>
        <v>0</v>
      </c>
    </row>
    <row r="1549" spans="1:18" ht="94.5">
      <c r="A1549" s="30" t="s">
        <v>1048</v>
      </c>
      <c r="B1549" s="31">
        <v>918</v>
      </c>
      <c r="C1549" s="32">
        <v>3</v>
      </c>
      <c r="D1549" s="32">
        <v>9</v>
      </c>
      <c r="E1549" s="23" t="s">
        <v>1049</v>
      </c>
      <c r="F1549" s="29"/>
      <c r="G1549" s="24">
        <v>9291000</v>
      </c>
      <c r="H1549" s="24">
        <v>17291000</v>
      </c>
      <c r="I1549" s="25">
        <v>12518739.779999999</v>
      </c>
      <c r="J1549" s="26">
        <f t="shared" si="898"/>
        <v>72.400000000000006</v>
      </c>
      <c r="K1549" s="2">
        <f t="shared" ref="K1549:M1549" si="921">K1550</f>
        <v>9291</v>
      </c>
      <c r="L1549" s="2">
        <f t="shared" si="921"/>
        <v>17291</v>
      </c>
      <c r="M1549" s="2">
        <f t="shared" si="921"/>
        <v>17291</v>
      </c>
      <c r="N1549" s="2">
        <f>N1550</f>
        <v>12518.7</v>
      </c>
      <c r="O1549" s="27">
        <f t="shared" si="899"/>
        <v>72.400000000000006</v>
      </c>
      <c r="P1549" s="34">
        <v>12518.7</v>
      </c>
      <c r="Q1549" s="34">
        <f t="shared" si="885"/>
        <v>0</v>
      </c>
      <c r="R1549" s="67">
        <f t="shared" si="920"/>
        <v>0</v>
      </c>
    </row>
    <row r="1550" spans="1:18" ht="31.5">
      <c r="A1550" s="30" t="s">
        <v>191</v>
      </c>
      <c r="B1550" s="31">
        <v>918</v>
      </c>
      <c r="C1550" s="32">
        <v>3</v>
      </c>
      <c r="D1550" s="32">
        <v>9</v>
      </c>
      <c r="E1550" s="23" t="s">
        <v>1049</v>
      </c>
      <c r="F1550" s="29" t="s">
        <v>192</v>
      </c>
      <c r="G1550" s="24">
        <v>9291000</v>
      </c>
      <c r="H1550" s="24">
        <v>17291000</v>
      </c>
      <c r="I1550" s="25">
        <v>12518739.779999999</v>
      </c>
      <c r="J1550" s="26">
        <f t="shared" si="898"/>
        <v>72.400000000000006</v>
      </c>
      <c r="K1550" s="28">
        <f t="shared" si="904"/>
        <v>9291</v>
      </c>
      <c r="L1550" s="28">
        <v>17291</v>
      </c>
      <c r="M1550" s="2">
        <f t="shared" si="913"/>
        <v>17291</v>
      </c>
      <c r="N1550" s="2">
        <f t="shared" si="913"/>
        <v>12518.7</v>
      </c>
      <c r="O1550" s="27">
        <f t="shared" si="899"/>
        <v>72.400000000000006</v>
      </c>
      <c r="P1550" s="34">
        <v>12518.7</v>
      </c>
      <c r="Q1550" s="34">
        <f t="shared" ref="Q1550:Q1613" si="922">N1550-P1550</f>
        <v>0</v>
      </c>
      <c r="R1550" s="67">
        <f t="shared" si="920"/>
        <v>0</v>
      </c>
    </row>
    <row r="1551" spans="1:18" ht="63">
      <c r="A1551" s="30" t="s">
        <v>1050</v>
      </c>
      <c r="B1551" s="31">
        <v>918</v>
      </c>
      <c r="C1551" s="32">
        <v>3</v>
      </c>
      <c r="D1551" s="32">
        <v>9</v>
      </c>
      <c r="E1551" s="23" t="s">
        <v>1051</v>
      </c>
      <c r="F1551" s="29" t="s">
        <v>94</v>
      </c>
      <c r="G1551" s="24">
        <v>2757200</v>
      </c>
      <c r="H1551" s="24">
        <v>5551562.29</v>
      </c>
      <c r="I1551" s="25">
        <v>2221750.52</v>
      </c>
      <c r="J1551" s="26">
        <f t="shared" si="898"/>
        <v>40</v>
      </c>
      <c r="K1551" s="2">
        <f t="shared" ref="K1551:M1551" si="923">SUM(K1552:K1554)</f>
        <v>2757.2</v>
      </c>
      <c r="L1551" s="2">
        <f t="shared" ref="L1551" si="924">SUM(L1552:L1554)</f>
        <v>5551.5</v>
      </c>
      <c r="M1551" s="2">
        <f t="shared" si="923"/>
        <v>5551.5</v>
      </c>
      <c r="N1551" s="2">
        <f>SUM(N1552:N1554)</f>
        <v>2221.8000000000002</v>
      </c>
      <c r="O1551" s="27">
        <f t="shared" si="899"/>
        <v>40</v>
      </c>
      <c r="P1551" s="34">
        <v>2221.8000000000002</v>
      </c>
      <c r="Q1551" s="34">
        <f t="shared" si="922"/>
        <v>0</v>
      </c>
      <c r="R1551" s="67">
        <f t="shared" si="920"/>
        <v>0</v>
      </c>
    </row>
    <row r="1552" spans="1:18" ht="31.5">
      <c r="A1552" s="30" t="s">
        <v>201</v>
      </c>
      <c r="B1552" s="31">
        <v>918</v>
      </c>
      <c r="C1552" s="32">
        <v>3</v>
      </c>
      <c r="D1552" s="32">
        <v>9</v>
      </c>
      <c r="E1552" s="23" t="s">
        <v>1051</v>
      </c>
      <c r="F1552" s="29" t="s">
        <v>202</v>
      </c>
      <c r="G1552" s="24">
        <v>2650200</v>
      </c>
      <c r="H1552" s="24">
        <v>2194500</v>
      </c>
      <c r="I1552" s="25">
        <v>2189370.8199999998</v>
      </c>
      <c r="J1552" s="26">
        <f t="shared" si="898"/>
        <v>99.8</v>
      </c>
      <c r="K1552" s="28">
        <f t="shared" si="904"/>
        <v>2650.2</v>
      </c>
      <c r="L1552" s="28">
        <v>2194.5</v>
      </c>
      <c r="M1552" s="2">
        <f t="shared" si="913"/>
        <v>2194.5</v>
      </c>
      <c r="N1552" s="2">
        <f t="shared" si="913"/>
        <v>2189.4</v>
      </c>
      <c r="O1552" s="27">
        <f t="shared" si="899"/>
        <v>99.8</v>
      </c>
      <c r="P1552" s="34">
        <v>2189.4</v>
      </c>
      <c r="Q1552" s="34">
        <f t="shared" si="922"/>
        <v>0</v>
      </c>
      <c r="R1552" s="67">
        <f t="shared" si="920"/>
        <v>0</v>
      </c>
    </row>
    <row r="1553" spans="1:18" ht="31.5">
      <c r="A1553" s="30" t="s">
        <v>191</v>
      </c>
      <c r="B1553" s="31">
        <v>918</v>
      </c>
      <c r="C1553" s="32">
        <v>3</v>
      </c>
      <c r="D1553" s="32">
        <v>9</v>
      </c>
      <c r="E1553" s="23" t="s">
        <v>1051</v>
      </c>
      <c r="F1553" s="29" t="s">
        <v>192</v>
      </c>
      <c r="G1553" s="24">
        <v>30000</v>
      </c>
      <c r="H1553" s="24">
        <v>3094513.85</v>
      </c>
      <c r="I1553" s="25">
        <v>23790</v>
      </c>
      <c r="J1553" s="26">
        <f t="shared" si="898"/>
        <v>0.8</v>
      </c>
      <c r="K1553" s="28">
        <f t="shared" si="904"/>
        <v>30</v>
      </c>
      <c r="L1553" s="28">
        <v>3094.5</v>
      </c>
      <c r="M1553" s="2">
        <f t="shared" si="913"/>
        <v>3094.5</v>
      </c>
      <c r="N1553" s="2">
        <f t="shared" si="913"/>
        <v>23.8</v>
      </c>
      <c r="O1553" s="27">
        <f t="shared" si="899"/>
        <v>0.8</v>
      </c>
      <c r="P1553" s="34">
        <v>23.8</v>
      </c>
      <c r="Q1553" s="34">
        <f t="shared" si="922"/>
        <v>0</v>
      </c>
      <c r="R1553" s="67">
        <f t="shared" si="920"/>
        <v>0</v>
      </c>
    </row>
    <row r="1554" spans="1:18" ht="31.5">
      <c r="A1554" s="30" t="s">
        <v>114</v>
      </c>
      <c r="B1554" s="31">
        <v>918</v>
      </c>
      <c r="C1554" s="32">
        <v>3</v>
      </c>
      <c r="D1554" s="32">
        <v>9</v>
      </c>
      <c r="E1554" s="23" t="s">
        <v>1051</v>
      </c>
      <c r="F1554" s="29" t="s">
        <v>115</v>
      </c>
      <c r="G1554" s="24">
        <v>77000</v>
      </c>
      <c r="H1554" s="24">
        <v>262548.44</v>
      </c>
      <c r="I1554" s="25">
        <v>8589.7000000000007</v>
      </c>
      <c r="J1554" s="26">
        <f t="shared" si="898"/>
        <v>3.3</v>
      </c>
      <c r="K1554" s="28">
        <f t="shared" si="904"/>
        <v>77</v>
      </c>
      <c r="L1554" s="28">
        <f t="shared" si="904"/>
        <v>262.5</v>
      </c>
      <c r="M1554" s="2">
        <f>H1554/1000+0.1-0.1</f>
        <v>262.5</v>
      </c>
      <c r="N1554" s="2">
        <f t="shared" si="913"/>
        <v>8.6</v>
      </c>
      <c r="O1554" s="27">
        <f t="shared" si="899"/>
        <v>3.3</v>
      </c>
      <c r="P1554" s="34">
        <v>8.6</v>
      </c>
      <c r="Q1554" s="34">
        <f t="shared" si="922"/>
        <v>0</v>
      </c>
      <c r="R1554" s="67">
        <f t="shared" si="920"/>
        <v>0</v>
      </c>
    </row>
    <row r="1555" spans="1:18" ht="47.25">
      <c r="A1555" s="30" t="s">
        <v>253</v>
      </c>
      <c r="B1555" s="31">
        <v>918</v>
      </c>
      <c r="C1555" s="32">
        <v>3</v>
      </c>
      <c r="D1555" s="32">
        <v>9</v>
      </c>
      <c r="E1555" s="23" t="s">
        <v>254</v>
      </c>
      <c r="F1555" s="29"/>
      <c r="G1555" s="24">
        <f>SUM(G1556:G1557)</f>
        <v>0</v>
      </c>
      <c r="H1555" s="24">
        <f t="shared" ref="H1555:I1555" si="925">SUM(H1556:H1557)</f>
        <v>7940624.7300000004</v>
      </c>
      <c r="I1555" s="24">
        <f t="shared" si="925"/>
        <v>1234008.21</v>
      </c>
      <c r="J1555" s="26">
        <f t="shared" si="898"/>
        <v>15.5</v>
      </c>
      <c r="K1555" s="2">
        <f t="shared" ref="K1555:M1555" si="926">SUM(K1556:K1557)</f>
        <v>0</v>
      </c>
      <c r="L1555" s="2">
        <f t="shared" ref="L1555" si="927">SUM(L1556:L1557)</f>
        <v>0</v>
      </c>
      <c r="M1555" s="2">
        <f t="shared" si="926"/>
        <v>7940.6</v>
      </c>
      <c r="N1555" s="2">
        <f>SUM(N1556:N1557)</f>
        <v>1234</v>
      </c>
      <c r="O1555" s="27">
        <f t="shared" si="899"/>
        <v>15.5</v>
      </c>
      <c r="P1555" s="34">
        <v>1234</v>
      </c>
      <c r="Q1555" s="34">
        <f t="shared" si="922"/>
        <v>0</v>
      </c>
      <c r="R1555" s="67">
        <f t="shared" si="920"/>
        <v>0</v>
      </c>
    </row>
    <row r="1556" spans="1:18" ht="31.5">
      <c r="A1556" s="30" t="s">
        <v>203</v>
      </c>
      <c r="B1556" s="31">
        <v>918</v>
      </c>
      <c r="C1556" s="32">
        <v>3</v>
      </c>
      <c r="D1556" s="32">
        <v>9</v>
      </c>
      <c r="E1556" s="23" t="s">
        <v>254</v>
      </c>
      <c r="F1556" s="29" t="s">
        <v>204</v>
      </c>
      <c r="G1556" s="24">
        <v>0</v>
      </c>
      <c r="H1556" s="24">
        <v>51438</v>
      </c>
      <c r="I1556" s="25">
        <v>51438</v>
      </c>
      <c r="J1556" s="26">
        <f t="shared" si="898"/>
        <v>100</v>
      </c>
      <c r="K1556" s="28">
        <f t="shared" si="904"/>
        <v>0</v>
      </c>
      <c r="L1556" s="28">
        <v>0</v>
      </c>
      <c r="M1556" s="2">
        <f t="shared" si="913"/>
        <v>51.4</v>
      </c>
      <c r="N1556" s="2">
        <f t="shared" si="913"/>
        <v>51.4</v>
      </c>
      <c r="O1556" s="27">
        <f t="shared" si="899"/>
        <v>100</v>
      </c>
      <c r="P1556" s="34">
        <v>51.4</v>
      </c>
      <c r="Q1556" s="34">
        <f t="shared" si="922"/>
        <v>0</v>
      </c>
      <c r="R1556" s="67">
        <f t="shared" si="920"/>
        <v>0</v>
      </c>
    </row>
    <row r="1557" spans="1:18" ht="31.5">
      <c r="A1557" s="30" t="s">
        <v>114</v>
      </c>
      <c r="B1557" s="31">
        <v>918</v>
      </c>
      <c r="C1557" s="32">
        <v>3</v>
      </c>
      <c r="D1557" s="32">
        <v>9</v>
      </c>
      <c r="E1557" s="23" t="s">
        <v>254</v>
      </c>
      <c r="F1557" s="29" t="s">
        <v>115</v>
      </c>
      <c r="G1557" s="24">
        <v>0</v>
      </c>
      <c r="H1557" s="24">
        <v>7889186.7300000004</v>
      </c>
      <c r="I1557" s="25">
        <v>1182570.21</v>
      </c>
      <c r="J1557" s="26">
        <f t="shared" si="898"/>
        <v>15</v>
      </c>
      <c r="K1557" s="28">
        <f t="shared" si="904"/>
        <v>0</v>
      </c>
      <c r="L1557" s="28">
        <v>0</v>
      </c>
      <c r="M1557" s="2">
        <f t="shared" si="913"/>
        <v>7889.2</v>
      </c>
      <c r="N1557" s="2">
        <f t="shared" si="913"/>
        <v>1182.5999999999999</v>
      </c>
      <c r="O1557" s="27">
        <f t="shared" si="899"/>
        <v>15</v>
      </c>
      <c r="P1557" s="34">
        <v>1182.5999999999999</v>
      </c>
      <c r="Q1557" s="34">
        <f t="shared" si="922"/>
        <v>0</v>
      </c>
      <c r="R1557" s="67">
        <f t="shared" si="920"/>
        <v>0</v>
      </c>
    </row>
    <row r="1558" spans="1:18" ht="47.25">
      <c r="A1558" s="30" t="s">
        <v>1046</v>
      </c>
      <c r="B1558" s="31">
        <v>918</v>
      </c>
      <c r="C1558" s="32">
        <v>3</v>
      </c>
      <c r="D1558" s="32">
        <v>9</v>
      </c>
      <c r="E1558" s="23" t="s">
        <v>1047</v>
      </c>
      <c r="F1558" s="29"/>
      <c r="G1558" s="24">
        <f>SUM(G1559:G1562)</f>
        <v>22159500</v>
      </c>
      <c r="H1558" s="24">
        <f t="shared" ref="H1558:I1558" si="928">SUM(H1559:H1562)</f>
        <v>23078918</v>
      </c>
      <c r="I1558" s="24">
        <f t="shared" si="928"/>
        <v>22801524.09</v>
      </c>
      <c r="J1558" s="26">
        <f t="shared" si="898"/>
        <v>98.8</v>
      </c>
      <c r="K1558" s="2">
        <f t="shared" ref="K1558:M1558" si="929">SUM(K1559:K1562)</f>
        <v>22159.5</v>
      </c>
      <c r="L1558" s="2">
        <f t="shared" ref="L1558" si="930">SUM(L1559:L1562)</f>
        <v>23078.9</v>
      </c>
      <c r="M1558" s="2">
        <f t="shared" si="929"/>
        <v>23078.9</v>
      </c>
      <c r="N1558" s="2">
        <f>SUM(N1559:N1562)</f>
        <v>22801.599999999999</v>
      </c>
      <c r="O1558" s="27">
        <f t="shared" si="899"/>
        <v>98.8</v>
      </c>
      <c r="P1558" s="34">
        <v>22801.5</v>
      </c>
      <c r="Q1558" s="34">
        <f t="shared" si="922"/>
        <v>0.1</v>
      </c>
      <c r="R1558" s="67">
        <f t="shared" si="920"/>
        <v>0</v>
      </c>
    </row>
    <row r="1559" spans="1:18" ht="31.5">
      <c r="A1559" s="30" t="s">
        <v>201</v>
      </c>
      <c r="B1559" s="31">
        <v>918</v>
      </c>
      <c r="C1559" s="32">
        <v>3</v>
      </c>
      <c r="D1559" s="32">
        <v>9</v>
      </c>
      <c r="E1559" s="23" t="s">
        <v>1047</v>
      </c>
      <c r="F1559" s="29" t="s">
        <v>202</v>
      </c>
      <c r="G1559" s="24">
        <v>17024700</v>
      </c>
      <c r="H1559" s="24">
        <v>18018900</v>
      </c>
      <c r="I1559" s="25">
        <v>17884611.960000001</v>
      </c>
      <c r="J1559" s="26">
        <f t="shared" si="898"/>
        <v>99.3</v>
      </c>
      <c r="K1559" s="28">
        <f t="shared" si="904"/>
        <v>17024.7</v>
      </c>
      <c r="L1559" s="28">
        <v>18018.900000000001</v>
      </c>
      <c r="M1559" s="2">
        <f t="shared" si="913"/>
        <v>18018.900000000001</v>
      </c>
      <c r="N1559" s="2">
        <f t="shared" si="913"/>
        <v>17884.599999999999</v>
      </c>
      <c r="O1559" s="27">
        <f t="shared" si="899"/>
        <v>99.3</v>
      </c>
      <c r="P1559" s="34">
        <v>17884.599999999999</v>
      </c>
      <c r="Q1559" s="34">
        <f t="shared" si="922"/>
        <v>0</v>
      </c>
      <c r="R1559" s="67">
        <f t="shared" si="920"/>
        <v>0</v>
      </c>
    </row>
    <row r="1560" spans="1:18" ht="31.5">
      <c r="A1560" s="30" t="s">
        <v>203</v>
      </c>
      <c r="B1560" s="31">
        <v>918</v>
      </c>
      <c r="C1560" s="32">
        <v>3</v>
      </c>
      <c r="D1560" s="32">
        <v>9</v>
      </c>
      <c r="E1560" s="23" t="s">
        <v>1047</v>
      </c>
      <c r="F1560" s="29" t="s">
        <v>204</v>
      </c>
      <c r="G1560" s="24">
        <v>520500</v>
      </c>
      <c r="H1560" s="24">
        <v>743500</v>
      </c>
      <c r="I1560" s="25">
        <v>678856.6</v>
      </c>
      <c r="J1560" s="26">
        <f t="shared" si="898"/>
        <v>91.3</v>
      </c>
      <c r="K1560" s="28">
        <f t="shared" si="904"/>
        <v>520.5</v>
      </c>
      <c r="L1560" s="28">
        <v>743.5</v>
      </c>
      <c r="M1560" s="2">
        <f t="shared" si="913"/>
        <v>743.5</v>
      </c>
      <c r="N1560" s="2">
        <f t="shared" si="913"/>
        <v>678.9</v>
      </c>
      <c r="O1560" s="27">
        <f t="shared" si="899"/>
        <v>91.3</v>
      </c>
      <c r="P1560" s="34">
        <v>678.9</v>
      </c>
      <c r="Q1560" s="34">
        <f t="shared" si="922"/>
        <v>0</v>
      </c>
      <c r="R1560" s="67">
        <f t="shared" si="920"/>
        <v>0</v>
      </c>
    </row>
    <row r="1561" spans="1:18" ht="31.5">
      <c r="A1561" s="30" t="s">
        <v>191</v>
      </c>
      <c r="B1561" s="31">
        <v>918</v>
      </c>
      <c r="C1561" s="32">
        <v>3</v>
      </c>
      <c r="D1561" s="32">
        <v>9</v>
      </c>
      <c r="E1561" s="23" t="s">
        <v>1047</v>
      </c>
      <c r="F1561" s="29" t="s">
        <v>192</v>
      </c>
      <c r="G1561" s="24">
        <v>700000</v>
      </c>
      <c r="H1561" s="24">
        <v>445178</v>
      </c>
      <c r="I1561" s="25">
        <v>380688.54</v>
      </c>
      <c r="J1561" s="26">
        <f t="shared" si="898"/>
        <v>85.5</v>
      </c>
      <c r="K1561" s="28">
        <f t="shared" si="904"/>
        <v>700</v>
      </c>
      <c r="L1561" s="28">
        <v>445.2</v>
      </c>
      <c r="M1561" s="2">
        <f t="shared" si="913"/>
        <v>445.2</v>
      </c>
      <c r="N1561" s="2">
        <f t="shared" si="913"/>
        <v>380.7</v>
      </c>
      <c r="O1561" s="27">
        <f t="shared" si="899"/>
        <v>85.5</v>
      </c>
      <c r="P1561" s="34">
        <v>380.7</v>
      </c>
      <c r="Q1561" s="34">
        <f t="shared" si="922"/>
        <v>0</v>
      </c>
      <c r="R1561" s="67">
        <f t="shared" si="920"/>
        <v>0</v>
      </c>
    </row>
    <row r="1562" spans="1:18" ht="31.5">
      <c r="A1562" s="30" t="s">
        <v>114</v>
      </c>
      <c r="B1562" s="31">
        <v>918</v>
      </c>
      <c r="C1562" s="32">
        <v>3</v>
      </c>
      <c r="D1562" s="32">
        <v>9</v>
      </c>
      <c r="E1562" s="23" t="s">
        <v>1047</v>
      </c>
      <c r="F1562" s="29" t="s">
        <v>115</v>
      </c>
      <c r="G1562" s="24">
        <v>3914300</v>
      </c>
      <c r="H1562" s="24">
        <v>3871340</v>
      </c>
      <c r="I1562" s="25">
        <v>3857366.99</v>
      </c>
      <c r="J1562" s="26">
        <f t="shared" si="898"/>
        <v>99.6</v>
      </c>
      <c r="K1562" s="28">
        <f t="shared" si="904"/>
        <v>3914.3</v>
      </c>
      <c r="L1562" s="28">
        <v>3871.3</v>
      </c>
      <c r="M1562" s="2">
        <f t="shared" si="913"/>
        <v>3871.3</v>
      </c>
      <c r="N1562" s="2">
        <f t="shared" si="913"/>
        <v>3857.4</v>
      </c>
      <c r="O1562" s="27">
        <f t="shared" si="899"/>
        <v>99.6</v>
      </c>
      <c r="P1562" s="34">
        <v>3857.4</v>
      </c>
      <c r="Q1562" s="34">
        <f t="shared" si="922"/>
        <v>0</v>
      </c>
      <c r="R1562" s="67">
        <f t="shared" si="920"/>
        <v>0</v>
      </c>
    </row>
    <row r="1563" spans="1:18">
      <c r="A1563" s="30" t="s">
        <v>38</v>
      </c>
      <c r="B1563" s="31">
        <v>918</v>
      </c>
      <c r="C1563" s="32">
        <v>3</v>
      </c>
      <c r="D1563" s="32">
        <v>10</v>
      </c>
      <c r="E1563" s="23" t="s">
        <v>94</v>
      </c>
      <c r="F1563" s="29" t="s">
        <v>94</v>
      </c>
      <c r="G1563" s="24">
        <v>99669000</v>
      </c>
      <c r="H1563" s="24">
        <v>97810359.319999993</v>
      </c>
      <c r="I1563" s="25">
        <v>96587624.030000001</v>
      </c>
      <c r="J1563" s="26">
        <f t="shared" si="898"/>
        <v>98.7</v>
      </c>
      <c r="K1563" s="2">
        <f t="shared" ref="K1563:M1563" si="931">K1564+K1567</f>
        <v>99669</v>
      </c>
      <c r="L1563" s="2">
        <f t="shared" si="931"/>
        <v>97668.2</v>
      </c>
      <c r="M1563" s="2">
        <f t="shared" si="931"/>
        <v>97810.4</v>
      </c>
      <c r="N1563" s="2">
        <f>N1564+N1567</f>
        <v>96587.7</v>
      </c>
      <c r="O1563" s="27">
        <f t="shared" si="899"/>
        <v>98.7</v>
      </c>
      <c r="P1563" s="34">
        <v>96587.6</v>
      </c>
      <c r="Q1563" s="34">
        <f t="shared" si="922"/>
        <v>0.1</v>
      </c>
      <c r="R1563" s="67">
        <f t="shared" si="920"/>
        <v>0</v>
      </c>
    </row>
    <row r="1564" spans="1:18" ht="47.25">
      <c r="A1564" s="30" t="s">
        <v>253</v>
      </c>
      <c r="B1564" s="31">
        <v>918</v>
      </c>
      <c r="C1564" s="32">
        <v>3</v>
      </c>
      <c r="D1564" s="32">
        <v>10</v>
      </c>
      <c r="E1564" s="23" t="s">
        <v>254</v>
      </c>
      <c r="F1564" s="29"/>
      <c r="G1564" s="24">
        <f>SUM(G1565:G1566)</f>
        <v>0</v>
      </c>
      <c r="H1564" s="24">
        <f t="shared" ref="H1564:I1564" si="932">SUM(H1565:H1566)</f>
        <v>142184.26</v>
      </c>
      <c r="I1564" s="24">
        <f t="shared" si="932"/>
        <v>105460.9</v>
      </c>
      <c r="J1564" s="26">
        <f t="shared" si="898"/>
        <v>74.2</v>
      </c>
      <c r="K1564" s="2">
        <f t="shared" ref="K1564:M1564" si="933">SUM(K1565:K1566)</f>
        <v>0</v>
      </c>
      <c r="L1564" s="2">
        <f t="shared" ref="L1564" si="934">SUM(L1565:L1566)</f>
        <v>0</v>
      </c>
      <c r="M1564" s="2">
        <f t="shared" si="933"/>
        <v>142.19999999999999</v>
      </c>
      <c r="N1564" s="2">
        <f>SUM(N1565:N1566)</f>
        <v>105.5</v>
      </c>
      <c r="O1564" s="27">
        <f t="shared" si="899"/>
        <v>74.2</v>
      </c>
      <c r="P1564" s="34">
        <v>105.5</v>
      </c>
      <c r="Q1564" s="34">
        <f t="shared" si="922"/>
        <v>0</v>
      </c>
      <c r="R1564" s="67">
        <f t="shared" si="920"/>
        <v>0</v>
      </c>
    </row>
    <row r="1565" spans="1:18" ht="31.5">
      <c r="A1565" s="30" t="s">
        <v>203</v>
      </c>
      <c r="B1565" s="31">
        <v>918</v>
      </c>
      <c r="C1565" s="32">
        <v>3</v>
      </c>
      <c r="D1565" s="32">
        <v>10</v>
      </c>
      <c r="E1565" s="23" t="s">
        <v>254</v>
      </c>
      <c r="F1565" s="29" t="s">
        <v>204</v>
      </c>
      <c r="G1565" s="24">
        <v>0</v>
      </c>
      <c r="H1565" s="24">
        <v>1700</v>
      </c>
      <c r="I1565" s="25">
        <v>1700</v>
      </c>
      <c r="J1565" s="26">
        <f t="shared" si="898"/>
        <v>100</v>
      </c>
      <c r="K1565" s="28">
        <f t="shared" si="904"/>
        <v>0</v>
      </c>
      <c r="L1565" s="28">
        <v>0</v>
      </c>
      <c r="M1565" s="2">
        <f t="shared" si="913"/>
        <v>1.7</v>
      </c>
      <c r="N1565" s="2">
        <f t="shared" si="913"/>
        <v>1.7</v>
      </c>
      <c r="O1565" s="27">
        <f t="shared" si="899"/>
        <v>100</v>
      </c>
      <c r="P1565" s="34">
        <v>1.7</v>
      </c>
      <c r="Q1565" s="34">
        <f t="shared" si="922"/>
        <v>0</v>
      </c>
      <c r="R1565" s="67">
        <f t="shared" si="920"/>
        <v>0</v>
      </c>
    </row>
    <row r="1566" spans="1:18" ht="31.5">
      <c r="A1566" s="30" t="s">
        <v>114</v>
      </c>
      <c r="B1566" s="31">
        <v>918</v>
      </c>
      <c r="C1566" s="32">
        <v>3</v>
      </c>
      <c r="D1566" s="32">
        <v>10</v>
      </c>
      <c r="E1566" s="23" t="s">
        <v>254</v>
      </c>
      <c r="F1566" s="29" t="s">
        <v>115</v>
      </c>
      <c r="G1566" s="24">
        <v>0</v>
      </c>
      <c r="H1566" s="24">
        <v>140484.26</v>
      </c>
      <c r="I1566" s="25">
        <v>103760.9</v>
      </c>
      <c r="J1566" s="26">
        <f t="shared" si="898"/>
        <v>73.900000000000006</v>
      </c>
      <c r="K1566" s="28">
        <f t="shared" si="904"/>
        <v>0</v>
      </c>
      <c r="L1566" s="28">
        <v>0</v>
      </c>
      <c r="M1566" s="2">
        <f t="shared" si="913"/>
        <v>140.5</v>
      </c>
      <c r="N1566" s="2">
        <f t="shared" si="913"/>
        <v>103.8</v>
      </c>
      <c r="O1566" s="27">
        <f t="shared" si="899"/>
        <v>73.900000000000006</v>
      </c>
      <c r="P1566" s="34">
        <v>103.8</v>
      </c>
      <c r="Q1566" s="34">
        <f t="shared" si="922"/>
        <v>0</v>
      </c>
      <c r="R1566" s="67">
        <f t="shared" si="920"/>
        <v>0</v>
      </c>
    </row>
    <row r="1567" spans="1:18" ht="47.25">
      <c r="A1567" s="30" t="s">
        <v>1046</v>
      </c>
      <c r="B1567" s="31">
        <v>918</v>
      </c>
      <c r="C1567" s="32">
        <v>3</v>
      </c>
      <c r="D1567" s="32">
        <v>10</v>
      </c>
      <c r="E1567" s="23" t="s">
        <v>1047</v>
      </c>
      <c r="F1567" s="29"/>
      <c r="G1567" s="24">
        <f>SUM(G1568:G1572)</f>
        <v>99669000</v>
      </c>
      <c r="H1567" s="24">
        <f t="shared" ref="H1567:I1567" si="935">SUM(H1568:H1572)</f>
        <v>97668175.060000002</v>
      </c>
      <c r="I1567" s="24">
        <f t="shared" si="935"/>
        <v>96482163.129999995</v>
      </c>
      <c r="J1567" s="26">
        <f t="shared" si="898"/>
        <v>98.8</v>
      </c>
      <c r="K1567" s="2">
        <f t="shared" ref="K1567:M1567" si="936">SUM(K1568:K1572)</f>
        <v>99669</v>
      </c>
      <c r="L1567" s="2">
        <f t="shared" ref="L1567" si="937">SUM(L1568:L1572)</f>
        <v>97668.2</v>
      </c>
      <c r="M1567" s="2">
        <f t="shared" si="936"/>
        <v>97668.2</v>
      </c>
      <c r="N1567" s="2">
        <f>SUM(N1568:N1572)</f>
        <v>96482.2</v>
      </c>
      <c r="O1567" s="27">
        <f t="shared" si="899"/>
        <v>98.8</v>
      </c>
      <c r="P1567" s="34">
        <v>96482.2</v>
      </c>
      <c r="Q1567" s="34">
        <f t="shared" si="922"/>
        <v>0</v>
      </c>
      <c r="R1567" s="67">
        <f t="shared" si="920"/>
        <v>0</v>
      </c>
    </row>
    <row r="1568" spans="1:18" ht="31.5">
      <c r="A1568" s="30" t="s">
        <v>201</v>
      </c>
      <c r="B1568" s="31">
        <v>918</v>
      </c>
      <c r="C1568" s="32">
        <v>3</v>
      </c>
      <c r="D1568" s="32">
        <v>10</v>
      </c>
      <c r="E1568" s="23" t="s">
        <v>1047</v>
      </c>
      <c r="F1568" s="29" t="s">
        <v>202</v>
      </c>
      <c r="G1568" s="24">
        <v>95746200</v>
      </c>
      <c r="H1568" s="24">
        <v>92668512.459999993</v>
      </c>
      <c r="I1568" s="25">
        <v>91860860.780000001</v>
      </c>
      <c r="J1568" s="26">
        <f t="shared" si="898"/>
        <v>99.1</v>
      </c>
      <c r="K1568" s="28">
        <f t="shared" si="904"/>
        <v>95746.2</v>
      </c>
      <c r="L1568" s="28">
        <v>92668.5</v>
      </c>
      <c r="M1568" s="2">
        <f t="shared" si="913"/>
        <v>92668.5</v>
      </c>
      <c r="N1568" s="2">
        <f t="shared" si="913"/>
        <v>91860.9</v>
      </c>
      <c r="O1568" s="27">
        <f t="shared" si="899"/>
        <v>99.1</v>
      </c>
      <c r="P1568" s="34">
        <v>91860.9</v>
      </c>
      <c r="Q1568" s="34">
        <f t="shared" si="922"/>
        <v>0</v>
      </c>
      <c r="R1568" s="67">
        <f t="shared" si="920"/>
        <v>0</v>
      </c>
    </row>
    <row r="1569" spans="1:18" ht="31.5">
      <c r="A1569" s="30" t="s">
        <v>203</v>
      </c>
      <c r="B1569" s="31">
        <v>918</v>
      </c>
      <c r="C1569" s="32">
        <v>3</v>
      </c>
      <c r="D1569" s="32">
        <v>10</v>
      </c>
      <c r="E1569" s="23" t="s">
        <v>1047</v>
      </c>
      <c r="F1569" s="29" t="s">
        <v>204</v>
      </c>
      <c r="G1569" s="24">
        <v>570200</v>
      </c>
      <c r="H1569" s="24">
        <v>827200</v>
      </c>
      <c r="I1569" s="25">
        <v>758867.43</v>
      </c>
      <c r="J1569" s="26">
        <f t="shared" si="898"/>
        <v>91.7</v>
      </c>
      <c r="K1569" s="28">
        <f t="shared" si="904"/>
        <v>570.20000000000005</v>
      </c>
      <c r="L1569" s="28">
        <v>827.2</v>
      </c>
      <c r="M1569" s="2">
        <f t="shared" si="913"/>
        <v>827.2</v>
      </c>
      <c r="N1569" s="2">
        <f t="shared" si="913"/>
        <v>758.9</v>
      </c>
      <c r="O1569" s="27">
        <f t="shared" si="899"/>
        <v>91.7</v>
      </c>
      <c r="P1569" s="34">
        <v>758.9</v>
      </c>
      <c r="Q1569" s="34">
        <f t="shared" si="922"/>
        <v>0</v>
      </c>
      <c r="R1569" s="67">
        <f t="shared" si="920"/>
        <v>0</v>
      </c>
    </row>
    <row r="1570" spans="1:18" ht="31.5">
      <c r="A1570" s="30" t="s">
        <v>1052</v>
      </c>
      <c r="B1570" s="31">
        <v>918</v>
      </c>
      <c r="C1570" s="32">
        <v>3</v>
      </c>
      <c r="D1570" s="32">
        <v>10</v>
      </c>
      <c r="E1570" s="23" t="s">
        <v>1047</v>
      </c>
      <c r="F1570" s="29" t="s">
        <v>1053</v>
      </c>
      <c r="G1570" s="24">
        <v>394400</v>
      </c>
      <c r="H1570" s="24">
        <v>320000</v>
      </c>
      <c r="I1570" s="25">
        <v>240000</v>
      </c>
      <c r="J1570" s="26">
        <f t="shared" si="898"/>
        <v>75</v>
      </c>
      <c r="K1570" s="28">
        <f t="shared" si="904"/>
        <v>394.4</v>
      </c>
      <c r="L1570" s="28">
        <v>320</v>
      </c>
      <c r="M1570" s="2">
        <f t="shared" si="913"/>
        <v>320</v>
      </c>
      <c r="N1570" s="2">
        <f t="shared" si="913"/>
        <v>240</v>
      </c>
      <c r="O1570" s="27">
        <f t="shared" si="899"/>
        <v>75</v>
      </c>
      <c r="P1570" s="34">
        <v>240</v>
      </c>
      <c r="Q1570" s="34">
        <f t="shared" si="922"/>
        <v>0</v>
      </c>
      <c r="R1570" s="67">
        <f t="shared" si="920"/>
        <v>0</v>
      </c>
    </row>
    <row r="1571" spans="1:18" ht="31.5">
      <c r="A1571" s="30" t="s">
        <v>191</v>
      </c>
      <c r="B1571" s="31">
        <v>918</v>
      </c>
      <c r="C1571" s="32">
        <v>3</v>
      </c>
      <c r="D1571" s="32">
        <v>10</v>
      </c>
      <c r="E1571" s="23" t="s">
        <v>1047</v>
      </c>
      <c r="F1571" s="29" t="s">
        <v>192</v>
      </c>
      <c r="G1571" s="24">
        <v>258200</v>
      </c>
      <c r="H1571" s="24">
        <v>258200</v>
      </c>
      <c r="I1571" s="25">
        <v>243997</v>
      </c>
      <c r="J1571" s="26">
        <f t="shared" si="898"/>
        <v>94.5</v>
      </c>
      <c r="K1571" s="28">
        <f t="shared" si="904"/>
        <v>258.2</v>
      </c>
      <c r="L1571" s="28">
        <v>258.2</v>
      </c>
      <c r="M1571" s="2">
        <f t="shared" si="913"/>
        <v>258.2</v>
      </c>
      <c r="N1571" s="2">
        <f t="shared" si="913"/>
        <v>244</v>
      </c>
      <c r="O1571" s="27">
        <f t="shared" si="899"/>
        <v>94.5</v>
      </c>
      <c r="P1571" s="34">
        <v>244</v>
      </c>
      <c r="Q1571" s="34">
        <f t="shared" si="922"/>
        <v>0</v>
      </c>
      <c r="R1571" s="67">
        <f t="shared" si="920"/>
        <v>0</v>
      </c>
    </row>
    <row r="1572" spans="1:18" ht="31.5">
      <c r="A1572" s="30" t="s">
        <v>114</v>
      </c>
      <c r="B1572" s="31">
        <v>918</v>
      </c>
      <c r="C1572" s="32">
        <v>3</v>
      </c>
      <c r="D1572" s="32">
        <v>10</v>
      </c>
      <c r="E1572" s="23" t="s">
        <v>1047</v>
      </c>
      <c r="F1572" s="29" t="s">
        <v>115</v>
      </c>
      <c r="G1572" s="24">
        <v>2700000</v>
      </c>
      <c r="H1572" s="24">
        <v>3594262.6</v>
      </c>
      <c r="I1572" s="25">
        <v>3378437.92</v>
      </c>
      <c r="J1572" s="26">
        <f t="shared" si="898"/>
        <v>94</v>
      </c>
      <c r="K1572" s="28">
        <f t="shared" si="904"/>
        <v>2700</v>
      </c>
      <c r="L1572" s="28">
        <v>3594.3</v>
      </c>
      <c r="M1572" s="2">
        <f t="shared" si="913"/>
        <v>3594.3</v>
      </c>
      <c r="N1572" s="2">
        <f t="shared" si="913"/>
        <v>3378.4</v>
      </c>
      <c r="O1572" s="27">
        <f t="shared" si="899"/>
        <v>94</v>
      </c>
      <c r="P1572" s="34">
        <v>3378.4</v>
      </c>
      <c r="Q1572" s="34">
        <f t="shared" si="922"/>
        <v>0</v>
      </c>
      <c r="R1572" s="67">
        <f t="shared" si="920"/>
        <v>0</v>
      </c>
    </row>
    <row r="1573" spans="1:18" ht="31.5">
      <c r="A1573" s="30" t="s">
        <v>39</v>
      </c>
      <c r="B1573" s="31">
        <v>918</v>
      </c>
      <c r="C1573" s="32">
        <v>3</v>
      </c>
      <c r="D1573" s="32">
        <v>14</v>
      </c>
      <c r="E1573" s="23" t="s">
        <v>94</v>
      </c>
      <c r="F1573" s="29" t="s">
        <v>94</v>
      </c>
      <c r="G1573" s="24">
        <v>6138300</v>
      </c>
      <c r="H1573" s="24">
        <v>6790306.9800000004</v>
      </c>
      <c r="I1573" s="25">
        <v>6442733.1399999997</v>
      </c>
      <c r="J1573" s="26">
        <f t="shared" si="898"/>
        <v>94.9</v>
      </c>
      <c r="K1573" s="2">
        <f t="shared" ref="K1573:M1573" si="938">K1574</f>
        <v>6138.3</v>
      </c>
      <c r="L1573" s="2">
        <f t="shared" si="938"/>
        <v>6790.3</v>
      </c>
      <c r="M1573" s="2">
        <f t="shared" si="938"/>
        <v>6790.3</v>
      </c>
      <c r="N1573" s="2">
        <f>N1574</f>
        <v>6442.7</v>
      </c>
      <c r="O1573" s="27">
        <f t="shared" si="899"/>
        <v>94.9</v>
      </c>
      <c r="P1573" s="34">
        <v>6442.7</v>
      </c>
      <c r="Q1573" s="34">
        <f t="shared" si="922"/>
        <v>0</v>
      </c>
      <c r="R1573" s="67">
        <f t="shared" si="920"/>
        <v>0</v>
      </c>
    </row>
    <row r="1574" spans="1:18" ht="47.25">
      <c r="A1574" s="30" t="s">
        <v>1046</v>
      </c>
      <c r="B1574" s="31">
        <v>918</v>
      </c>
      <c r="C1574" s="32">
        <v>3</v>
      </c>
      <c r="D1574" s="32">
        <v>14</v>
      </c>
      <c r="E1574" s="23" t="s">
        <v>1047</v>
      </c>
      <c r="F1574" s="29"/>
      <c r="G1574" s="24">
        <f>SUM(G1575:G1578)</f>
        <v>6138300</v>
      </c>
      <c r="H1574" s="24">
        <f t="shared" ref="H1574:I1574" si="939">SUM(H1575:H1578)</f>
        <v>6790306.9800000004</v>
      </c>
      <c r="I1574" s="24">
        <f t="shared" si="939"/>
        <v>6442733.1399999997</v>
      </c>
      <c r="J1574" s="26">
        <f t="shared" si="898"/>
        <v>94.9</v>
      </c>
      <c r="K1574" s="2">
        <f t="shared" ref="K1574:M1574" si="940">SUM(K1575:K1578)</f>
        <v>6138.3</v>
      </c>
      <c r="L1574" s="2">
        <f t="shared" ref="L1574" si="941">SUM(L1575:L1578)</f>
        <v>6790.3</v>
      </c>
      <c r="M1574" s="2">
        <f t="shared" si="940"/>
        <v>6790.3</v>
      </c>
      <c r="N1574" s="2">
        <f>SUM(N1575:N1578)</f>
        <v>6442.7</v>
      </c>
      <c r="O1574" s="27">
        <f t="shared" si="899"/>
        <v>94.9</v>
      </c>
      <c r="P1574" s="34">
        <v>6442.7</v>
      </c>
      <c r="Q1574" s="34">
        <f t="shared" si="922"/>
        <v>0</v>
      </c>
      <c r="R1574" s="67">
        <f t="shared" si="920"/>
        <v>0</v>
      </c>
    </row>
    <row r="1575" spans="1:18" ht="31.5">
      <c r="A1575" s="30" t="s">
        <v>191</v>
      </c>
      <c r="B1575" s="31">
        <v>918</v>
      </c>
      <c r="C1575" s="32">
        <v>3</v>
      </c>
      <c r="D1575" s="32">
        <v>14</v>
      </c>
      <c r="E1575" s="23" t="s">
        <v>1047</v>
      </c>
      <c r="F1575" s="29" t="s">
        <v>192</v>
      </c>
      <c r="G1575" s="24">
        <v>1093000</v>
      </c>
      <c r="H1575" s="24">
        <v>1045071.71</v>
      </c>
      <c r="I1575" s="25">
        <v>970502.38</v>
      </c>
      <c r="J1575" s="26">
        <f t="shared" si="898"/>
        <v>92.9</v>
      </c>
      <c r="K1575" s="28">
        <f t="shared" si="904"/>
        <v>1093</v>
      </c>
      <c r="L1575" s="28">
        <v>1045.0999999999999</v>
      </c>
      <c r="M1575" s="2">
        <f t="shared" si="913"/>
        <v>1045.0999999999999</v>
      </c>
      <c r="N1575" s="2">
        <f t="shared" si="913"/>
        <v>970.5</v>
      </c>
      <c r="O1575" s="27">
        <f t="shared" si="899"/>
        <v>92.9</v>
      </c>
      <c r="P1575" s="34">
        <v>970.5</v>
      </c>
      <c r="Q1575" s="34">
        <f t="shared" si="922"/>
        <v>0</v>
      </c>
      <c r="R1575" s="67">
        <f t="shared" si="920"/>
        <v>0</v>
      </c>
    </row>
    <row r="1576" spans="1:18" ht="31.5">
      <c r="A1576" s="30" t="s">
        <v>114</v>
      </c>
      <c r="B1576" s="31">
        <v>918</v>
      </c>
      <c r="C1576" s="32">
        <v>3</v>
      </c>
      <c r="D1576" s="32">
        <v>14</v>
      </c>
      <c r="E1576" s="23" t="s">
        <v>1047</v>
      </c>
      <c r="F1576" s="29" t="s">
        <v>115</v>
      </c>
      <c r="G1576" s="24">
        <v>3993300</v>
      </c>
      <c r="H1576" s="24">
        <v>5012804.88</v>
      </c>
      <c r="I1576" s="25">
        <v>4803555.7300000004</v>
      </c>
      <c r="J1576" s="26">
        <f t="shared" si="898"/>
        <v>95.8</v>
      </c>
      <c r="K1576" s="28">
        <f t="shared" si="904"/>
        <v>3993.3</v>
      </c>
      <c r="L1576" s="28">
        <v>5012.8</v>
      </c>
      <c r="M1576" s="2">
        <f t="shared" si="913"/>
        <v>5012.8</v>
      </c>
      <c r="N1576" s="2">
        <f>I1576/1000-0.1</f>
        <v>4803.5</v>
      </c>
      <c r="O1576" s="27">
        <f t="shared" si="899"/>
        <v>95.8</v>
      </c>
      <c r="P1576" s="34">
        <v>4803.6000000000004</v>
      </c>
      <c r="Q1576" s="34">
        <f t="shared" si="922"/>
        <v>-0.1</v>
      </c>
      <c r="R1576" s="67">
        <f t="shared" si="920"/>
        <v>0</v>
      </c>
    </row>
    <row r="1577" spans="1:18">
      <c r="A1577" s="30" t="s">
        <v>195</v>
      </c>
      <c r="B1577" s="31">
        <v>918</v>
      </c>
      <c r="C1577" s="32">
        <v>3</v>
      </c>
      <c r="D1577" s="32">
        <v>14</v>
      </c>
      <c r="E1577" s="23" t="s">
        <v>1047</v>
      </c>
      <c r="F1577" s="29" t="s">
        <v>196</v>
      </c>
      <c r="G1577" s="24">
        <v>1000000</v>
      </c>
      <c r="H1577" s="24">
        <v>691430.39</v>
      </c>
      <c r="I1577" s="25">
        <v>656630.79</v>
      </c>
      <c r="J1577" s="26">
        <f t="shared" si="898"/>
        <v>95</v>
      </c>
      <c r="K1577" s="28">
        <f t="shared" si="904"/>
        <v>1000</v>
      </c>
      <c r="L1577" s="28">
        <v>691.4</v>
      </c>
      <c r="M1577" s="2">
        <f t="shared" si="913"/>
        <v>691.4</v>
      </c>
      <c r="N1577" s="2">
        <f t="shared" si="913"/>
        <v>656.6</v>
      </c>
      <c r="O1577" s="27">
        <f t="shared" si="899"/>
        <v>95</v>
      </c>
      <c r="P1577" s="34">
        <v>656.6</v>
      </c>
      <c r="Q1577" s="34">
        <f t="shared" si="922"/>
        <v>0</v>
      </c>
      <c r="R1577" s="67">
        <f t="shared" si="920"/>
        <v>0</v>
      </c>
    </row>
    <row r="1578" spans="1:18">
      <c r="A1578" s="30" t="s">
        <v>197</v>
      </c>
      <c r="B1578" s="31">
        <v>918</v>
      </c>
      <c r="C1578" s="32">
        <v>3</v>
      </c>
      <c r="D1578" s="32">
        <v>14</v>
      </c>
      <c r="E1578" s="23" t="s">
        <v>1047</v>
      </c>
      <c r="F1578" s="29" t="s">
        <v>198</v>
      </c>
      <c r="G1578" s="24">
        <v>52000</v>
      </c>
      <c r="H1578" s="24">
        <v>41000</v>
      </c>
      <c r="I1578" s="25">
        <v>12044.24</v>
      </c>
      <c r="J1578" s="26">
        <f t="shared" si="898"/>
        <v>29.4</v>
      </c>
      <c r="K1578" s="28">
        <f t="shared" si="904"/>
        <v>52</v>
      </c>
      <c r="L1578" s="28">
        <v>41</v>
      </c>
      <c r="M1578" s="2">
        <f t="shared" si="913"/>
        <v>41</v>
      </c>
      <c r="N1578" s="2">
        <f>I1578/1000+0.1</f>
        <v>12.1</v>
      </c>
      <c r="O1578" s="27">
        <f t="shared" si="899"/>
        <v>29.5</v>
      </c>
      <c r="P1578" s="34">
        <v>12.1</v>
      </c>
      <c r="Q1578" s="34">
        <f t="shared" si="922"/>
        <v>0</v>
      </c>
      <c r="R1578" s="67">
        <f t="shared" si="920"/>
        <v>0</v>
      </c>
    </row>
    <row r="1579" spans="1:18">
      <c r="A1579" s="30" t="s">
        <v>472</v>
      </c>
      <c r="B1579" s="31">
        <v>918</v>
      </c>
      <c r="C1579" s="32">
        <v>4</v>
      </c>
      <c r="D1579" s="32" t="s">
        <v>94</v>
      </c>
      <c r="E1579" s="23" t="s">
        <v>94</v>
      </c>
      <c r="F1579" s="29" t="s">
        <v>94</v>
      </c>
      <c r="G1579" s="24">
        <v>0</v>
      </c>
      <c r="H1579" s="24">
        <v>2137473.38</v>
      </c>
      <c r="I1579" s="25">
        <v>0</v>
      </c>
      <c r="J1579" s="26">
        <f t="shared" si="898"/>
        <v>0</v>
      </c>
      <c r="K1579" s="2">
        <f t="shared" ref="K1579:M1580" si="942">K1580</f>
        <v>0</v>
      </c>
      <c r="L1579" s="2">
        <f t="shared" si="942"/>
        <v>2137.5</v>
      </c>
      <c r="M1579" s="2">
        <f t="shared" si="942"/>
        <v>2137.5</v>
      </c>
      <c r="N1579" s="2">
        <f>N1580</f>
        <v>0</v>
      </c>
      <c r="O1579" s="27">
        <f t="shared" si="899"/>
        <v>0</v>
      </c>
      <c r="P1579" s="34">
        <v>0</v>
      </c>
      <c r="Q1579" s="34">
        <f t="shared" si="922"/>
        <v>0</v>
      </c>
      <c r="R1579" s="67">
        <f t="shared" si="920"/>
        <v>0</v>
      </c>
    </row>
    <row r="1580" spans="1:18">
      <c r="A1580" s="30" t="s">
        <v>46</v>
      </c>
      <c r="B1580" s="31">
        <v>918</v>
      </c>
      <c r="C1580" s="32">
        <v>4</v>
      </c>
      <c r="D1580" s="32">
        <v>10</v>
      </c>
      <c r="E1580" s="23" t="s">
        <v>94</v>
      </c>
      <c r="F1580" s="29" t="s">
        <v>94</v>
      </c>
      <c r="G1580" s="24">
        <v>0</v>
      </c>
      <c r="H1580" s="24">
        <v>2137473.38</v>
      </c>
      <c r="I1580" s="25">
        <v>0</v>
      </c>
      <c r="J1580" s="26">
        <f t="shared" si="898"/>
        <v>0</v>
      </c>
      <c r="K1580" s="2">
        <f t="shared" si="942"/>
        <v>0</v>
      </c>
      <c r="L1580" s="2">
        <f t="shared" si="942"/>
        <v>2137.5</v>
      </c>
      <c r="M1580" s="2">
        <f t="shared" si="942"/>
        <v>2137.5</v>
      </c>
      <c r="N1580" s="2">
        <f>N1581</f>
        <v>0</v>
      </c>
      <c r="O1580" s="27">
        <f t="shared" si="899"/>
        <v>0</v>
      </c>
      <c r="P1580" s="34">
        <v>0</v>
      </c>
      <c r="Q1580" s="34">
        <f t="shared" si="922"/>
        <v>0</v>
      </c>
      <c r="R1580" s="67">
        <f t="shared" si="920"/>
        <v>0</v>
      </c>
    </row>
    <row r="1581" spans="1:18" ht="31.5">
      <c r="A1581" s="30" t="s">
        <v>114</v>
      </c>
      <c r="B1581" s="31">
        <v>918</v>
      </c>
      <c r="C1581" s="32">
        <v>4</v>
      </c>
      <c r="D1581" s="32">
        <v>10</v>
      </c>
      <c r="E1581" s="23" t="s">
        <v>1054</v>
      </c>
      <c r="F1581" s="29" t="s">
        <v>115</v>
      </c>
      <c r="G1581" s="24">
        <v>0</v>
      </c>
      <c r="H1581" s="24">
        <v>2137473.38</v>
      </c>
      <c r="I1581" s="25">
        <v>0</v>
      </c>
      <c r="J1581" s="26">
        <f t="shared" si="898"/>
        <v>0</v>
      </c>
      <c r="K1581" s="28">
        <f t="shared" si="904"/>
        <v>0</v>
      </c>
      <c r="L1581" s="28">
        <v>2137.5</v>
      </c>
      <c r="M1581" s="2">
        <f t="shared" si="913"/>
        <v>2137.5</v>
      </c>
      <c r="N1581" s="2">
        <f t="shared" si="913"/>
        <v>0</v>
      </c>
      <c r="O1581" s="27">
        <f t="shared" si="899"/>
        <v>0</v>
      </c>
      <c r="P1581" s="34">
        <v>0</v>
      </c>
      <c r="Q1581" s="34">
        <f t="shared" si="922"/>
        <v>0</v>
      </c>
      <c r="R1581" s="67">
        <f t="shared" si="920"/>
        <v>0</v>
      </c>
    </row>
    <row r="1582" spans="1:18">
      <c r="A1582" s="30" t="s">
        <v>95</v>
      </c>
      <c r="B1582" s="31">
        <v>918</v>
      </c>
      <c r="C1582" s="32">
        <v>7</v>
      </c>
      <c r="D1582" s="32" t="s">
        <v>94</v>
      </c>
      <c r="E1582" s="23" t="s">
        <v>94</v>
      </c>
      <c r="F1582" s="29" t="s">
        <v>94</v>
      </c>
      <c r="G1582" s="24">
        <v>1844000</v>
      </c>
      <c r="H1582" s="24">
        <v>1344000</v>
      </c>
      <c r="I1582" s="25">
        <v>442526</v>
      </c>
      <c r="J1582" s="26">
        <f t="shared" si="898"/>
        <v>32.9</v>
      </c>
      <c r="K1582" s="2">
        <f t="shared" ref="K1582:M1583" si="943">K1583</f>
        <v>1844</v>
      </c>
      <c r="L1582" s="2">
        <f t="shared" si="943"/>
        <v>1344</v>
      </c>
      <c r="M1582" s="2">
        <f t="shared" si="943"/>
        <v>1344</v>
      </c>
      <c r="N1582" s="2">
        <f>N1583</f>
        <v>442.5</v>
      </c>
      <c r="O1582" s="27">
        <f t="shared" si="899"/>
        <v>32.9</v>
      </c>
      <c r="P1582" s="34">
        <v>442.5</v>
      </c>
      <c r="Q1582" s="34">
        <f t="shared" si="922"/>
        <v>0</v>
      </c>
      <c r="R1582" s="67">
        <f t="shared" si="920"/>
        <v>0</v>
      </c>
    </row>
    <row r="1583" spans="1:18" ht="31.5">
      <c r="A1583" s="30" t="s">
        <v>58</v>
      </c>
      <c r="B1583" s="31">
        <v>918</v>
      </c>
      <c r="C1583" s="32">
        <v>7</v>
      </c>
      <c r="D1583" s="32">
        <v>5</v>
      </c>
      <c r="E1583" s="23" t="s">
        <v>94</v>
      </c>
      <c r="F1583" s="29" t="s">
        <v>94</v>
      </c>
      <c r="G1583" s="24">
        <v>1844000</v>
      </c>
      <c r="H1583" s="24">
        <v>1344000</v>
      </c>
      <c r="I1583" s="25">
        <v>442526</v>
      </c>
      <c r="J1583" s="26">
        <f t="shared" ref="J1583:J1657" si="944">I1583*100/H1583</f>
        <v>32.9</v>
      </c>
      <c r="K1583" s="2">
        <f t="shared" si="943"/>
        <v>1844</v>
      </c>
      <c r="L1583" s="2">
        <f t="shared" si="943"/>
        <v>1344</v>
      </c>
      <c r="M1583" s="2">
        <f t="shared" si="943"/>
        <v>1344</v>
      </c>
      <c r="N1583" s="2">
        <f>N1584</f>
        <v>442.5</v>
      </c>
      <c r="O1583" s="27">
        <f t="shared" ref="O1583:O1657" si="945">N1583*100/M1583</f>
        <v>32.9</v>
      </c>
      <c r="P1583" s="34">
        <v>442.5</v>
      </c>
      <c r="Q1583" s="34">
        <f t="shared" si="922"/>
        <v>0</v>
      </c>
      <c r="R1583" s="67">
        <f t="shared" si="920"/>
        <v>0</v>
      </c>
    </row>
    <row r="1584" spans="1:18" ht="31.5">
      <c r="A1584" s="30" t="s">
        <v>1055</v>
      </c>
      <c r="B1584" s="31">
        <v>918</v>
      </c>
      <c r="C1584" s="32">
        <v>7</v>
      </c>
      <c r="D1584" s="32">
        <v>5</v>
      </c>
      <c r="E1584" s="23" t="s">
        <v>1056</v>
      </c>
      <c r="F1584" s="29"/>
      <c r="G1584" s="24">
        <f>SUM(G1585:G1586)</f>
        <v>1844000</v>
      </c>
      <c r="H1584" s="24">
        <f t="shared" ref="H1584:I1584" si="946">SUM(H1585:H1586)</f>
        <v>1344000</v>
      </c>
      <c r="I1584" s="24">
        <f t="shared" si="946"/>
        <v>442526</v>
      </c>
      <c r="J1584" s="26">
        <f t="shared" si="944"/>
        <v>32.9</v>
      </c>
      <c r="K1584" s="2">
        <f t="shared" ref="K1584:M1584" si="947">SUM(K1585:K1586)</f>
        <v>1844</v>
      </c>
      <c r="L1584" s="2">
        <f t="shared" ref="L1584" si="948">SUM(L1585:L1586)</f>
        <v>1344</v>
      </c>
      <c r="M1584" s="2">
        <f t="shared" si="947"/>
        <v>1344</v>
      </c>
      <c r="N1584" s="2">
        <f>SUM(N1585:N1586)</f>
        <v>442.5</v>
      </c>
      <c r="O1584" s="27">
        <f t="shared" si="945"/>
        <v>32.9</v>
      </c>
      <c r="P1584" s="34">
        <v>442.5</v>
      </c>
      <c r="Q1584" s="34">
        <f t="shared" si="922"/>
        <v>0</v>
      </c>
      <c r="R1584" s="67">
        <f t="shared" si="920"/>
        <v>0</v>
      </c>
    </row>
    <row r="1585" spans="1:18" ht="31.5">
      <c r="A1585" s="30" t="s">
        <v>189</v>
      </c>
      <c r="B1585" s="31">
        <v>918</v>
      </c>
      <c r="C1585" s="32">
        <v>7</v>
      </c>
      <c r="D1585" s="32">
        <v>5</v>
      </c>
      <c r="E1585" s="23" t="s">
        <v>1056</v>
      </c>
      <c r="F1585" s="29" t="s">
        <v>190</v>
      </c>
      <c r="G1585" s="24">
        <v>1044000</v>
      </c>
      <c r="H1585" s="24">
        <v>844000</v>
      </c>
      <c r="I1585" s="25">
        <v>361006</v>
      </c>
      <c r="J1585" s="26">
        <f t="shared" si="944"/>
        <v>42.8</v>
      </c>
      <c r="K1585" s="28">
        <f t="shared" si="904"/>
        <v>1044</v>
      </c>
      <c r="L1585" s="28">
        <v>844</v>
      </c>
      <c r="M1585" s="2">
        <f t="shared" si="913"/>
        <v>844</v>
      </c>
      <c r="N1585" s="2">
        <f t="shared" si="913"/>
        <v>361</v>
      </c>
      <c r="O1585" s="27">
        <f t="shared" si="945"/>
        <v>42.8</v>
      </c>
      <c r="P1585" s="34">
        <v>361</v>
      </c>
      <c r="Q1585" s="34">
        <f t="shared" si="922"/>
        <v>0</v>
      </c>
      <c r="R1585" s="67">
        <f t="shared" si="920"/>
        <v>0</v>
      </c>
    </row>
    <row r="1586" spans="1:18" ht="31.5">
      <c r="A1586" s="30" t="s">
        <v>114</v>
      </c>
      <c r="B1586" s="31">
        <v>918</v>
      </c>
      <c r="C1586" s="32">
        <v>7</v>
      </c>
      <c r="D1586" s="32">
        <v>5</v>
      </c>
      <c r="E1586" s="23" t="s">
        <v>1056</v>
      </c>
      <c r="F1586" s="29" t="s">
        <v>115</v>
      </c>
      <c r="G1586" s="24">
        <v>800000</v>
      </c>
      <c r="H1586" s="24">
        <v>500000</v>
      </c>
      <c r="I1586" s="25">
        <v>81520</v>
      </c>
      <c r="J1586" s="26">
        <f t="shared" si="944"/>
        <v>16.3</v>
      </c>
      <c r="K1586" s="28">
        <f t="shared" si="904"/>
        <v>800</v>
      </c>
      <c r="L1586" s="28">
        <v>500</v>
      </c>
      <c r="M1586" s="2">
        <f t="shared" si="913"/>
        <v>500</v>
      </c>
      <c r="N1586" s="2">
        <f t="shared" si="913"/>
        <v>81.5</v>
      </c>
      <c r="O1586" s="27">
        <f t="shared" si="945"/>
        <v>16.3</v>
      </c>
      <c r="P1586" s="34">
        <v>81.5</v>
      </c>
      <c r="Q1586" s="34">
        <f t="shared" si="922"/>
        <v>0</v>
      </c>
      <c r="R1586" s="67">
        <f t="shared" si="920"/>
        <v>0</v>
      </c>
    </row>
    <row r="1587" spans="1:18">
      <c r="A1587" s="30" t="s">
        <v>463</v>
      </c>
      <c r="B1587" s="31">
        <v>918</v>
      </c>
      <c r="C1587" s="32">
        <v>10</v>
      </c>
      <c r="D1587" s="32" t="s">
        <v>94</v>
      </c>
      <c r="E1587" s="23" t="s">
        <v>94</v>
      </c>
      <c r="F1587" s="29" t="s">
        <v>94</v>
      </c>
      <c r="G1587" s="24">
        <v>0</v>
      </c>
      <c r="H1587" s="24">
        <v>2132235</v>
      </c>
      <c r="I1587" s="25">
        <v>2132235</v>
      </c>
      <c r="J1587" s="26">
        <f t="shared" si="944"/>
        <v>100</v>
      </c>
      <c r="K1587" s="2">
        <f t="shared" ref="K1587:M1589" si="949">K1588</f>
        <v>0</v>
      </c>
      <c r="L1587" s="2">
        <f t="shared" si="949"/>
        <v>2132.1999999999998</v>
      </c>
      <c r="M1587" s="2">
        <f t="shared" si="949"/>
        <v>2132.1999999999998</v>
      </c>
      <c r="N1587" s="2">
        <f>N1588</f>
        <v>2132.1999999999998</v>
      </c>
      <c r="O1587" s="27">
        <f t="shared" si="945"/>
        <v>100</v>
      </c>
      <c r="P1587" s="34">
        <v>2132.1999999999998</v>
      </c>
      <c r="Q1587" s="34">
        <f t="shared" si="922"/>
        <v>0</v>
      </c>
      <c r="R1587" s="67">
        <f t="shared" si="920"/>
        <v>0</v>
      </c>
    </row>
    <row r="1588" spans="1:18">
      <c r="A1588" s="30" t="s">
        <v>72</v>
      </c>
      <c r="B1588" s="31">
        <v>918</v>
      </c>
      <c r="C1588" s="32">
        <v>10</v>
      </c>
      <c r="D1588" s="32">
        <v>3</v>
      </c>
      <c r="E1588" s="23" t="s">
        <v>94</v>
      </c>
      <c r="F1588" s="29" t="s">
        <v>94</v>
      </c>
      <c r="G1588" s="24">
        <v>0</v>
      </c>
      <c r="H1588" s="24">
        <v>2132235</v>
      </c>
      <c r="I1588" s="25">
        <v>2132235</v>
      </c>
      <c r="J1588" s="26">
        <f t="shared" si="944"/>
        <v>100</v>
      </c>
      <c r="K1588" s="2">
        <f t="shared" si="949"/>
        <v>0</v>
      </c>
      <c r="L1588" s="2">
        <f t="shared" si="949"/>
        <v>2132.1999999999998</v>
      </c>
      <c r="M1588" s="2">
        <f t="shared" si="949"/>
        <v>2132.1999999999998</v>
      </c>
      <c r="N1588" s="2">
        <f>N1589</f>
        <v>2132.1999999999998</v>
      </c>
      <c r="O1588" s="27">
        <f t="shared" si="945"/>
        <v>100</v>
      </c>
      <c r="P1588" s="34">
        <v>2132.1999999999998</v>
      </c>
      <c r="Q1588" s="34">
        <f t="shared" si="922"/>
        <v>0</v>
      </c>
      <c r="R1588" s="67">
        <f t="shared" si="920"/>
        <v>0</v>
      </c>
    </row>
    <row r="1589" spans="1:18" ht="31.5">
      <c r="A1589" s="30" t="s">
        <v>612</v>
      </c>
      <c r="B1589" s="31">
        <v>918</v>
      </c>
      <c r="C1589" s="32">
        <v>10</v>
      </c>
      <c r="D1589" s="32">
        <v>3</v>
      </c>
      <c r="E1589" s="23" t="s">
        <v>613</v>
      </c>
      <c r="F1589" s="29" t="s">
        <v>94</v>
      </c>
      <c r="G1589" s="24">
        <v>0</v>
      </c>
      <c r="H1589" s="24">
        <v>2132235</v>
      </c>
      <c r="I1589" s="25">
        <v>2132235</v>
      </c>
      <c r="J1589" s="26">
        <f t="shared" si="944"/>
        <v>100</v>
      </c>
      <c r="K1589" s="2">
        <f t="shared" si="949"/>
        <v>0</v>
      </c>
      <c r="L1589" s="2">
        <f t="shared" si="949"/>
        <v>2132.1999999999998</v>
      </c>
      <c r="M1589" s="2">
        <f t="shared" si="949"/>
        <v>2132.1999999999998</v>
      </c>
      <c r="N1589" s="2">
        <f>N1590</f>
        <v>2132.1999999999998</v>
      </c>
      <c r="O1589" s="27">
        <f t="shared" si="945"/>
        <v>100</v>
      </c>
      <c r="P1589" s="34">
        <v>2132.1999999999998</v>
      </c>
      <c r="Q1589" s="34">
        <f t="shared" si="922"/>
        <v>0</v>
      </c>
      <c r="R1589" s="67">
        <f t="shared" si="920"/>
        <v>0</v>
      </c>
    </row>
    <row r="1590" spans="1:18">
      <c r="A1590" s="30" t="s">
        <v>444</v>
      </c>
      <c r="B1590" s="31">
        <v>918</v>
      </c>
      <c r="C1590" s="32">
        <v>10</v>
      </c>
      <c r="D1590" s="32">
        <v>3</v>
      </c>
      <c r="E1590" s="23" t="s">
        <v>613</v>
      </c>
      <c r="F1590" s="29" t="s">
        <v>445</v>
      </c>
      <c r="G1590" s="24">
        <v>0</v>
      </c>
      <c r="H1590" s="24">
        <v>2132235</v>
      </c>
      <c r="I1590" s="25">
        <v>2132235</v>
      </c>
      <c r="J1590" s="26">
        <f t="shared" si="944"/>
        <v>100</v>
      </c>
      <c r="K1590" s="28">
        <f t="shared" si="904"/>
        <v>0</v>
      </c>
      <c r="L1590" s="28">
        <v>2132.1999999999998</v>
      </c>
      <c r="M1590" s="2">
        <f t="shared" si="913"/>
        <v>2132.1999999999998</v>
      </c>
      <c r="N1590" s="2">
        <f t="shared" si="913"/>
        <v>2132.1999999999998</v>
      </c>
      <c r="O1590" s="27">
        <f t="shared" si="945"/>
        <v>100</v>
      </c>
      <c r="P1590" s="34">
        <v>2132.1999999999998</v>
      </c>
      <c r="Q1590" s="34">
        <f t="shared" si="922"/>
        <v>0</v>
      </c>
      <c r="R1590" s="67">
        <f t="shared" si="920"/>
        <v>0</v>
      </c>
    </row>
    <row r="1591" spans="1:18">
      <c r="A1591" s="30" t="s">
        <v>341</v>
      </c>
      <c r="B1591" s="31">
        <v>918</v>
      </c>
      <c r="C1591" s="32">
        <v>12</v>
      </c>
      <c r="D1591" s="32" t="s">
        <v>94</v>
      </c>
      <c r="E1591" s="23" t="s">
        <v>94</v>
      </c>
      <c r="F1591" s="29" t="s">
        <v>94</v>
      </c>
      <c r="G1591" s="24">
        <v>14912400</v>
      </c>
      <c r="H1591" s="24">
        <v>15010000</v>
      </c>
      <c r="I1591" s="25">
        <v>15010000</v>
      </c>
      <c r="J1591" s="26">
        <f t="shared" si="944"/>
        <v>100</v>
      </c>
      <c r="K1591" s="2">
        <f t="shared" ref="K1591:M1593" si="950">K1592</f>
        <v>14912.4</v>
      </c>
      <c r="L1591" s="2">
        <f t="shared" si="950"/>
        <v>15010</v>
      </c>
      <c r="M1591" s="2">
        <f t="shared" si="950"/>
        <v>15010</v>
      </c>
      <c r="N1591" s="2">
        <f>N1592</f>
        <v>15010</v>
      </c>
      <c r="O1591" s="27">
        <f t="shared" si="945"/>
        <v>100</v>
      </c>
      <c r="P1591" s="34">
        <v>15010</v>
      </c>
      <c r="Q1591" s="34">
        <f t="shared" si="922"/>
        <v>0</v>
      </c>
      <c r="R1591" s="67">
        <f t="shared" si="920"/>
        <v>0</v>
      </c>
    </row>
    <row r="1592" spans="1:18">
      <c r="A1592" s="30" t="s">
        <v>79</v>
      </c>
      <c r="B1592" s="31">
        <v>918</v>
      </c>
      <c r="C1592" s="32">
        <v>12</v>
      </c>
      <c r="D1592" s="32">
        <v>2</v>
      </c>
      <c r="E1592" s="23" t="s">
        <v>94</v>
      </c>
      <c r="F1592" s="29" t="s">
        <v>94</v>
      </c>
      <c r="G1592" s="24">
        <v>14912400</v>
      </c>
      <c r="H1592" s="24">
        <v>15010000</v>
      </c>
      <c r="I1592" s="25">
        <v>15010000</v>
      </c>
      <c r="J1592" s="26">
        <f t="shared" si="944"/>
        <v>100</v>
      </c>
      <c r="K1592" s="2">
        <f t="shared" si="950"/>
        <v>14912.4</v>
      </c>
      <c r="L1592" s="2">
        <f t="shared" si="950"/>
        <v>15010</v>
      </c>
      <c r="M1592" s="2">
        <f t="shared" si="950"/>
        <v>15010</v>
      </c>
      <c r="N1592" s="2">
        <f>N1593</f>
        <v>15010</v>
      </c>
      <c r="O1592" s="27">
        <f t="shared" si="945"/>
        <v>100</v>
      </c>
      <c r="P1592" s="34">
        <v>15010</v>
      </c>
      <c r="Q1592" s="34">
        <f t="shared" si="922"/>
        <v>0</v>
      </c>
      <c r="R1592" s="67">
        <f t="shared" si="920"/>
        <v>0</v>
      </c>
    </row>
    <row r="1593" spans="1:18" ht="31.5">
      <c r="A1593" s="30" t="s">
        <v>1057</v>
      </c>
      <c r="B1593" s="31">
        <v>918</v>
      </c>
      <c r="C1593" s="32">
        <v>12</v>
      </c>
      <c r="D1593" s="32">
        <v>2</v>
      </c>
      <c r="E1593" s="23" t="s">
        <v>1058</v>
      </c>
      <c r="F1593" s="29" t="s">
        <v>94</v>
      </c>
      <c r="G1593" s="24">
        <v>14912400</v>
      </c>
      <c r="H1593" s="24">
        <v>15010000</v>
      </c>
      <c r="I1593" s="25">
        <v>15010000</v>
      </c>
      <c r="J1593" s="26">
        <f t="shared" si="944"/>
        <v>100</v>
      </c>
      <c r="K1593" s="2">
        <f t="shared" si="950"/>
        <v>14912.4</v>
      </c>
      <c r="L1593" s="2">
        <f t="shared" si="950"/>
        <v>15010</v>
      </c>
      <c r="M1593" s="2">
        <f t="shared" si="950"/>
        <v>15010</v>
      </c>
      <c r="N1593" s="2">
        <f>N1594</f>
        <v>15010</v>
      </c>
      <c r="O1593" s="27">
        <f t="shared" si="945"/>
        <v>100</v>
      </c>
      <c r="P1593" s="34">
        <v>15010</v>
      </c>
      <c r="Q1593" s="34">
        <f t="shared" si="922"/>
        <v>0</v>
      </c>
      <c r="R1593" s="67">
        <f t="shared" si="920"/>
        <v>0</v>
      </c>
    </row>
    <row r="1594" spans="1:18" ht="47.25">
      <c r="A1594" s="30" t="s">
        <v>211</v>
      </c>
      <c r="B1594" s="31">
        <v>918</v>
      </c>
      <c r="C1594" s="32">
        <v>12</v>
      </c>
      <c r="D1594" s="32">
        <v>2</v>
      </c>
      <c r="E1594" s="23" t="s">
        <v>1058</v>
      </c>
      <c r="F1594" s="29" t="s">
        <v>212</v>
      </c>
      <c r="G1594" s="24">
        <v>14912400</v>
      </c>
      <c r="H1594" s="24">
        <v>15010000</v>
      </c>
      <c r="I1594" s="25">
        <v>15010000</v>
      </c>
      <c r="J1594" s="26">
        <f t="shared" si="944"/>
        <v>100</v>
      </c>
      <c r="K1594" s="28">
        <f t="shared" si="904"/>
        <v>14912.4</v>
      </c>
      <c r="L1594" s="28">
        <v>15010</v>
      </c>
      <c r="M1594" s="2">
        <f t="shared" si="913"/>
        <v>15010</v>
      </c>
      <c r="N1594" s="2">
        <f t="shared" si="913"/>
        <v>15010</v>
      </c>
      <c r="O1594" s="27">
        <f t="shared" si="945"/>
        <v>100</v>
      </c>
      <c r="P1594" s="34">
        <v>15010</v>
      </c>
      <c r="Q1594" s="34">
        <f t="shared" si="922"/>
        <v>0</v>
      </c>
      <c r="R1594" s="67">
        <f t="shared" si="920"/>
        <v>0</v>
      </c>
    </row>
    <row r="1595" spans="1:18">
      <c r="A1595" s="30" t="s">
        <v>1059</v>
      </c>
      <c r="B1595" s="31">
        <v>919</v>
      </c>
      <c r="C1595" s="32" t="s">
        <v>94</v>
      </c>
      <c r="D1595" s="32" t="s">
        <v>94</v>
      </c>
      <c r="E1595" s="23" t="s">
        <v>94</v>
      </c>
      <c r="F1595" s="29" t="s">
        <v>94</v>
      </c>
      <c r="G1595" s="24">
        <v>325658800</v>
      </c>
      <c r="H1595" s="24">
        <v>533598635.51999998</v>
      </c>
      <c r="I1595" s="25">
        <v>523486220.36000001</v>
      </c>
      <c r="J1595" s="26">
        <f t="shared" si="944"/>
        <v>98.1</v>
      </c>
      <c r="K1595" s="2">
        <f t="shared" ref="K1595:M1595" si="951">K1596+K1601+K1638+K1658</f>
        <v>325658.8</v>
      </c>
      <c r="L1595" s="2">
        <f t="shared" si="951"/>
        <v>452598.6</v>
      </c>
      <c r="M1595" s="2">
        <f t="shared" si="951"/>
        <v>533598.6</v>
      </c>
      <c r="N1595" s="2">
        <f>N1596+N1601+N1638+N1658</f>
        <v>523486.2</v>
      </c>
      <c r="O1595" s="27">
        <f t="shared" si="945"/>
        <v>98.1</v>
      </c>
      <c r="P1595" s="34">
        <v>523486.2</v>
      </c>
      <c r="Q1595" s="34">
        <f t="shared" si="922"/>
        <v>0</v>
      </c>
      <c r="R1595" s="67">
        <f t="shared" si="920"/>
        <v>0</v>
      </c>
    </row>
    <row r="1596" spans="1:18">
      <c r="A1596" s="30" t="s">
        <v>263</v>
      </c>
      <c r="B1596" s="31">
        <v>919</v>
      </c>
      <c r="C1596" s="32">
        <v>1</v>
      </c>
      <c r="D1596" s="32" t="s">
        <v>94</v>
      </c>
      <c r="E1596" s="23" t="s">
        <v>94</v>
      </c>
      <c r="F1596" s="29" t="s">
        <v>94</v>
      </c>
      <c r="G1596" s="24">
        <v>1267300</v>
      </c>
      <c r="H1596" s="24">
        <v>1267300</v>
      </c>
      <c r="I1596" s="25">
        <v>1267300</v>
      </c>
      <c r="J1596" s="26">
        <f t="shared" si="944"/>
        <v>100</v>
      </c>
      <c r="K1596" s="2">
        <f t="shared" ref="K1596:M1597" si="952">K1597</f>
        <v>1267.3</v>
      </c>
      <c r="L1596" s="2">
        <f t="shared" si="952"/>
        <v>1267.3</v>
      </c>
      <c r="M1596" s="2">
        <f t="shared" si="952"/>
        <v>1267.3</v>
      </c>
      <c r="N1596" s="2">
        <f>N1597</f>
        <v>1267.3</v>
      </c>
      <c r="O1596" s="27">
        <f t="shared" si="945"/>
        <v>100</v>
      </c>
      <c r="P1596" s="34">
        <v>1267.3</v>
      </c>
      <c r="Q1596" s="34">
        <f t="shared" si="922"/>
        <v>0</v>
      </c>
      <c r="R1596" s="67">
        <f t="shared" si="920"/>
        <v>0</v>
      </c>
    </row>
    <row r="1597" spans="1:18" ht="31.5">
      <c r="A1597" s="30" t="s">
        <v>33</v>
      </c>
      <c r="B1597" s="31">
        <v>919</v>
      </c>
      <c r="C1597" s="32">
        <v>1</v>
      </c>
      <c r="D1597" s="32">
        <v>12</v>
      </c>
      <c r="E1597" s="23" t="s">
        <v>94</v>
      </c>
      <c r="F1597" s="29" t="s">
        <v>94</v>
      </c>
      <c r="G1597" s="24">
        <v>1267300</v>
      </c>
      <c r="H1597" s="24">
        <v>1267300</v>
      </c>
      <c r="I1597" s="25">
        <v>1267300</v>
      </c>
      <c r="J1597" s="26">
        <f t="shared" si="944"/>
        <v>100</v>
      </c>
      <c r="K1597" s="2">
        <f t="shared" si="952"/>
        <v>1267.3</v>
      </c>
      <c r="L1597" s="2">
        <f t="shared" si="952"/>
        <v>1267.3</v>
      </c>
      <c r="M1597" s="2">
        <f t="shared" si="952"/>
        <v>1267.3</v>
      </c>
      <c r="N1597" s="2">
        <f>N1598</f>
        <v>1267.3</v>
      </c>
      <c r="O1597" s="27">
        <f t="shared" si="945"/>
        <v>100</v>
      </c>
      <c r="P1597" s="34">
        <v>1267.3</v>
      </c>
      <c r="Q1597" s="34">
        <f t="shared" si="922"/>
        <v>0</v>
      </c>
      <c r="R1597" s="67">
        <f t="shared" si="920"/>
        <v>0</v>
      </c>
    </row>
    <row r="1598" spans="1:18" ht="78.75">
      <c r="A1598" s="30" t="s">
        <v>1060</v>
      </c>
      <c r="B1598" s="31">
        <v>919</v>
      </c>
      <c r="C1598" s="32">
        <v>1</v>
      </c>
      <c r="D1598" s="32">
        <v>12</v>
      </c>
      <c r="E1598" s="23" t="s">
        <v>1061</v>
      </c>
      <c r="F1598" s="29" t="s">
        <v>94</v>
      </c>
      <c r="G1598" s="24">
        <v>1267300</v>
      </c>
      <c r="H1598" s="24">
        <v>1267300</v>
      </c>
      <c r="I1598" s="25">
        <v>1267300</v>
      </c>
      <c r="J1598" s="26">
        <f t="shared" si="944"/>
        <v>100</v>
      </c>
      <c r="K1598" s="2">
        <f t="shared" ref="K1598:M1598" si="953">SUM(K1599:K1600)</f>
        <v>1267.3</v>
      </c>
      <c r="L1598" s="2">
        <f t="shared" ref="L1598" si="954">SUM(L1599:L1600)</f>
        <v>1267.3</v>
      </c>
      <c r="M1598" s="2">
        <f t="shared" si="953"/>
        <v>1267.3</v>
      </c>
      <c r="N1598" s="2">
        <f>SUM(N1599:N1600)</f>
        <v>1267.3</v>
      </c>
      <c r="O1598" s="27">
        <f t="shared" si="945"/>
        <v>100</v>
      </c>
      <c r="P1598" s="34">
        <v>1267.3</v>
      </c>
      <c r="Q1598" s="34">
        <f t="shared" si="922"/>
        <v>0</v>
      </c>
      <c r="R1598" s="67">
        <f t="shared" si="920"/>
        <v>0</v>
      </c>
    </row>
    <row r="1599" spans="1:18" ht="47.25">
      <c r="A1599" s="30" t="s">
        <v>211</v>
      </c>
      <c r="B1599" s="31">
        <v>919</v>
      </c>
      <c r="C1599" s="32">
        <v>1</v>
      </c>
      <c r="D1599" s="32">
        <v>12</v>
      </c>
      <c r="E1599" s="23" t="s">
        <v>1061</v>
      </c>
      <c r="F1599" s="29" t="s">
        <v>212</v>
      </c>
      <c r="G1599" s="24">
        <v>1230400</v>
      </c>
      <c r="H1599" s="24">
        <v>1230400</v>
      </c>
      <c r="I1599" s="25">
        <v>1230400</v>
      </c>
      <c r="J1599" s="26">
        <f t="shared" si="944"/>
        <v>100</v>
      </c>
      <c r="K1599" s="28">
        <f t="shared" ref="K1599:L1661" si="955">G1599/1000</f>
        <v>1230.4000000000001</v>
      </c>
      <c r="L1599" s="28">
        <v>1230.4000000000001</v>
      </c>
      <c r="M1599" s="2">
        <f t="shared" si="913"/>
        <v>1230.4000000000001</v>
      </c>
      <c r="N1599" s="2">
        <f t="shared" si="913"/>
        <v>1230.4000000000001</v>
      </c>
      <c r="O1599" s="27">
        <f t="shared" si="945"/>
        <v>100</v>
      </c>
      <c r="P1599" s="34">
        <v>1230.4000000000001</v>
      </c>
      <c r="Q1599" s="34">
        <f t="shared" si="922"/>
        <v>0</v>
      </c>
      <c r="R1599" s="67">
        <f t="shared" si="920"/>
        <v>0</v>
      </c>
    </row>
    <row r="1600" spans="1:18">
      <c r="A1600" s="30" t="s">
        <v>175</v>
      </c>
      <c r="B1600" s="31">
        <v>919</v>
      </c>
      <c r="C1600" s="32">
        <v>1</v>
      </c>
      <c r="D1600" s="32">
        <v>12</v>
      </c>
      <c r="E1600" s="23" t="s">
        <v>1061</v>
      </c>
      <c r="F1600" s="29" t="s">
        <v>176</v>
      </c>
      <c r="G1600" s="24">
        <v>36900</v>
      </c>
      <c r="H1600" s="24">
        <v>36900</v>
      </c>
      <c r="I1600" s="25">
        <v>36900</v>
      </c>
      <c r="J1600" s="26">
        <f t="shared" si="944"/>
        <v>100</v>
      </c>
      <c r="K1600" s="28">
        <f t="shared" si="955"/>
        <v>36.9</v>
      </c>
      <c r="L1600" s="28">
        <v>36.9</v>
      </c>
      <c r="M1600" s="2">
        <f t="shared" si="913"/>
        <v>36.9</v>
      </c>
      <c r="N1600" s="2">
        <f t="shared" si="913"/>
        <v>36.9</v>
      </c>
      <c r="O1600" s="27">
        <f t="shared" si="945"/>
        <v>100</v>
      </c>
      <c r="P1600" s="34">
        <v>36.9</v>
      </c>
      <c r="Q1600" s="34">
        <f t="shared" si="922"/>
        <v>0</v>
      </c>
      <c r="R1600" s="67">
        <f t="shared" si="920"/>
        <v>0</v>
      </c>
    </row>
    <row r="1601" spans="1:18">
      <c r="A1601" s="30" t="s">
        <v>472</v>
      </c>
      <c r="B1601" s="31">
        <v>919</v>
      </c>
      <c r="C1601" s="32">
        <v>4</v>
      </c>
      <c r="D1601" s="32" t="s">
        <v>94</v>
      </c>
      <c r="E1601" s="23" t="s">
        <v>94</v>
      </c>
      <c r="F1601" s="29" t="s">
        <v>94</v>
      </c>
      <c r="G1601" s="24">
        <v>308350900</v>
      </c>
      <c r="H1601" s="24">
        <v>515399398.51999998</v>
      </c>
      <c r="I1601" s="25">
        <v>505378847.51999998</v>
      </c>
      <c r="J1601" s="26">
        <f t="shared" si="944"/>
        <v>98.1</v>
      </c>
      <c r="K1601" s="2">
        <f t="shared" ref="K1601:M1601" si="956">K1602+K1613</f>
        <v>308350.90000000002</v>
      </c>
      <c r="L1601" s="2">
        <f t="shared" si="956"/>
        <v>434399.4</v>
      </c>
      <c r="M1601" s="2">
        <f t="shared" si="956"/>
        <v>515399.4</v>
      </c>
      <c r="N1601" s="2">
        <f>N1602+N1613</f>
        <v>505378.8</v>
      </c>
      <c r="O1601" s="27">
        <f t="shared" si="945"/>
        <v>98.1</v>
      </c>
      <c r="P1601" s="34">
        <v>505378.8</v>
      </c>
      <c r="Q1601" s="34">
        <f t="shared" si="922"/>
        <v>0</v>
      </c>
      <c r="R1601" s="67">
        <f t="shared" si="920"/>
        <v>0</v>
      </c>
    </row>
    <row r="1602" spans="1:18">
      <c r="A1602" s="30" t="s">
        <v>42</v>
      </c>
      <c r="B1602" s="31">
        <v>919</v>
      </c>
      <c r="C1602" s="32">
        <v>4</v>
      </c>
      <c r="D1602" s="32">
        <v>6</v>
      </c>
      <c r="E1602" s="23" t="s">
        <v>94</v>
      </c>
      <c r="F1602" s="29" t="s">
        <v>94</v>
      </c>
      <c r="G1602" s="24">
        <v>21655300</v>
      </c>
      <c r="H1602" s="24">
        <v>75352200</v>
      </c>
      <c r="I1602" s="25">
        <v>65353100</v>
      </c>
      <c r="J1602" s="26">
        <f t="shared" si="944"/>
        <v>86.7</v>
      </c>
      <c r="K1602" s="2">
        <f t="shared" ref="K1602:M1602" si="957">K1603+K1605+K1607+K1609+K1611</f>
        <v>21655.3</v>
      </c>
      <c r="L1602" s="2">
        <f t="shared" si="957"/>
        <v>75352.2</v>
      </c>
      <c r="M1602" s="2">
        <f t="shared" si="957"/>
        <v>75352.2</v>
      </c>
      <c r="N1602" s="2">
        <f>N1603+N1605+N1607+N1609+N1611</f>
        <v>65353.1</v>
      </c>
      <c r="O1602" s="27">
        <f t="shared" si="945"/>
        <v>86.7</v>
      </c>
      <c r="P1602" s="34">
        <v>65353.1</v>
      </c>
      <c r="Q1602" s="34">
        <f t="shared" si="922"/>
        <v>0</v>
      </c>
      <c r="R1602" s="67">
        <f t="shared" si="920"/>
        <v>0</v>
      </c>
    </row>
    <row r="1603" spans="1:18" ht="110.25">
      <c r="A1603" s="30" t="s">
        <v>1062</v>
      </c>
      <c r="B1603" s="31">
        <v>919</v>
      </c>
      <c r="C1603" s="32">
        <v>4</v>
      </c>
      <c r="D1603" s="32">
        <v>6</v>
      </c>
      <c r="E1603" s="23" t="s">
        <v>1063</v>
      </c>
      <c r="F1603" s="29" t="s">
        <v>94</v>
      </c>
      <c r="G1603" s="24">
        <v>1594000</v>
      </c>
      <c r="H1603" s="24">
        <v>2798800</v>
      </c>
      <c r="I1603" s="25">
        <v>2798800</v>
      </c>
      <c r="J1603" s="26">
        <f t="shared" si="944"/>
        <v>100</v>
      </c>
      <c r="K1603" s="2">
        <f t="shared" ref="K1603:M1603" si="958">K1604</f>
        <v>1594</v>
      </c>
      <c r="L1603" s="2">
        <f t="shared" si="958"/>
        <v>2798.8</v>
      </c>
      <c r="M1603" s="2">
        <f t="shared" si="958"/>
        <v>2798.8</v>
      </c>
      <c r="N1603" s="2">
        <f>N1604</f>
        <v>2798.8</v>
      </c>
      <c r="O1603" s="27">
        <f t="shared" si="945"/>
        <v>100</v>
      </c>
      <c r="P1603" s="34">
        <v>2798.8</v>
      </c>
      <c r="Q1603" s="34">
        <f t="shared" si="922"/>
        <v>0</v>
      </c>
      <c r="R1603" s="67">
        <f t="shared" si="920"/>
        <v>0</v>
      </c>
    </row>
    <row r="1604" spans="1:18" ht="47.25">
      <c r="A1604" s="30" t="s">
        <v>268</v>
      </c>
      <c r="B1604" s="31">
        <v>919</v>
      </c>
      <c r="C1604" s="32">
        <v>4</v>
      </c>
      <c r="D1604" s="32">
        <v>6</v>
      </c>
      <c r="E1604" s="23" t="s">
        <v>1063</v>
      </c>
      <c r="F1604" s="29" t="s">
        <v>269</v>
      </c>
      <c r="G1604" s="24">
        <v>1594000</v>
      </c>
      <c r="H1604" s="24">
        <v>2798800</v>
      </c>
      <c r="I1604" s="25">
        <v>2798800</v>
      </c>
      <c r="J1604" s="26">
        <f t="shared" si="944"/>
        <v>100</v>
      </c>
      <c r="K1604" s="28">
        <f t="shared" si="955"/>
        <v>1594</v>
      </c>
      <c r="L1604" s="28">
        <v>2798.8</v>
      </c>
      <c r="M1604" s="2">
        <f t="shared" si="913"/>
        <v>2798.8</v>
      </c>
      <c r="N1604" s="2">
        <f t="shared" si="913"/>
        <v>2798.8</v>
      </c>
      <c r="O1604" s="27">
        <f t="shared" si="945"/>
        <v>100</v>
      </c>
      <c r="P1604" s="34">
        <v>2798.8</v>
      </c>
      <c r="Q1604" s="34">
        <f t="shared" si="922"/>
        <v>0</v>
      </c>
      <c r="R1604" s="67">
        <f t="shared" si="920"/>
        <v>0</v>
      </c>
    </row>
    <row r="1605" spans="1:18" ht="78.75">
      <c r="A1605" s="30" t="s">
        <v>1064</v>
      </c>
      <c r="B1605" s="31">
        <v>919</v>
      </c>
      <c r="C1605" s="32">
        <v>4</v>
      </c>
      <c r="D1605" s="32">
        <v>6</v>
      </c>
      <c r="E1605" s="23" t="s">
        <v>1065</v>
      </c>
      <c r="F1605" s="29"/>
      <c r="G1605" s="24">
        <v>12303900</v>
      </c>
      <c r="H1605" s="24">
        <v>9999100</v>
      </c>
      <c r="I1605" s="25">
        <v>0</v>
      </c>
      <c r="J1605" s="26">
        <f t="shared" si="944"/>
        <v>0</v>
      </c>
      <c r="K1605" s="2">
        <f t="shared" ref="K1605:M1605" si="959">K1606</f>
        <v>12303.9</v>
      </c>
      <c r="L1605" s="2">
        <f t="shared" si="959"/>
        <v>9999.1</v>
      </c>
      <c r="M1605" s="2">
        <f t="shared" si="959"/>
        <v>9999.1</v>
      </c>
      <c r="N1605" s="2">
        <f>N1606</f>
        <v>0</v>
      </c>
      <c r="O1605" s="27">
        <f t="shared" si="945"/>
        <v>0</v>
      </c>
      <c r="P1605" s="34">
        <v>0</v>
      </c>
      <c r="Q1605" s="34">
        <f t="shared" si="922"/>
        <v>0</v>
      </c>
      <c r="R1605" s="67">
        <f t="shared" si="920"/>
        <v>0</v>
      </c>
    </row>
    <row r="1606" spans="1:18" ht="31.5">
      <c r="A1606" s="30" t="s">
        <v>359</v>
      </c>
      <c r="B1606" s="31">
        <v>919</v>
      </c>
      <c r="C1606" s="32">
        <v>4</v>
      </c>
      <c r="D1606" s="32">
        <v>6</v>
      </c>
      <c r="E1606" s="23" t="s">
        <v>1065</v>
      </c>
      <c r="F1606" s="29" t="s">
        <v>360</v>
      </c>
      <c r="G1606" s="24">
        <v>12303900</v>
      </c>
      <c r="H1606" s="24">
        <v>9999100</v>
      </c>
      <c r="I1606" s="25">
        <v>0</v>
      </c>
      <c r="J1606" s="26">
        <f t="shared" si="944"/>
        <v>0</v>
      </c>
      <c r="K1606" s="28">
        <f t="shared" si="955"/>
        <v>12303.9</v>
      </c>
      <c r="L1606" s="28">
        <v>9999.1</v>
      </c>
      <c r="M1606" s="2">
        <f t="shared" si="913"/>
        <v>9999.1</v>
      </c>
      <c r="N1606" s="2">
        <f t="shared" si="913"/>
        <v>0</v>
      </c>
      <c r="O1606" s="27">
        <f t="shared" si="945"/>
        <v>0</v>
      </c>
      <c r="P1606" s="34">
        <v>0</v>
      </c>
      <c r="Q1606" s="34">
        <f t="shared" si="922"/>
        <v>0</v>
      </c>
      <c r="R1606" s="67">
        <f t="shared" si="920"/>
        <v>0</v>
      </c>
    </row>
    <row r="1607" spans="1:18" ht="94.5">
      <c r="A1607" s="30" t="s">
        <v>1066</v>
      </c>
      <c r="B1607" s="31">
        <v>919</v>
      </c>
      <c r="C1607" s="32">
        <v>4</v>
      </c>
      <c r="D1607" s="32">
        <v>6</v>
      </c>
      <c r="E1607" s="23" t="s">
        <v>1067</v>
      </c>
      <c r="F1607" s="29" t="s">
        <v>94</v>
      </c>
      <c r="G1607" s="24">
        <v>0</v>
      </c>
      <c r="H1607" s="24">
        <v>21684800</v>
      </c>
      <c r="I1607" s="25">
        <v>21684800</v>
      </c>
      <c r="J1607" s="26">
        <f t="shared" si="944"/>
        <v>100</v>
      </c>
      <c r="K1607" s="2">
        <f t="shared" ref="K1607:M1607" si="960">K1608</f>
        <v>0</v>
      </c>
      <c r="L1607" s="2">
        <f t="shared" si="960"/>
        <v>21684.799999999999</v>
      </c>
      <c r="M1607" s="2">
        <f t="shared" si="960"/>
        <v>21684.799999999999</v>
      </c>
      <c r="N1607" s="2">
        <f>N1608</f>
        <v>21684.799999999999</v>
      </c>
      <c r="O1607" s="27">
        <f t="shared" si="945"/>
        <v>100</v>
      </c>
      <c r="P1607" s="34">
        <v>21684.799999999999</v>
      </c>
      <c r="Q1607" s="34">
        <f t="shared" si="922"/>
        <v>0</v>
      </c>
      <c r="R1607" s="67">
        <f t="shared" si="920"/>
        <v>0</v>
      </c>
    </row>
    <row r="1608" spans="1:18" ht="47.25">
      <c r="A1608" s="30" t="s">
        <v>268</v>
      </c>
      <c r="B1608" s="31">
        <v>919</v>
      </c>
      <c r="C1608" s="32">
        <v>4</v>
      </c>
      <c r="D1608" s="32">
        <v>6</v>
      </c>
      <c r="E1608" s="23" t="s">
        <v>1067</v>
      </c>
      <c r="F1608" s="29" t="s">
        <v>269</v>
      </c>
      <c r="G1608" s="24">
        <v>0</v>
      </c>
      <c r="H1608" s="24">
        <v>21684800</v>
      </c>
      <c r="I1608" s="25">
        <v>21684800</v>
      </c>
      <c r="J1608" s="26">
        <f t="shared" si="944"/>
        <v>100</v>
      </c>
      <c r="K1608" s="28">
        <f t="shared" si="955"/>
        <v>0</v>
      </c>
      <c r="L1608" s="28">
        <v>21684.799999999999</v>
      </c>
      <c r="M1608" s="2">
        <f t="shared" si="913"/>
        <v>21684.799999999999</v>
      </c>
      <c r="N1608" s="2">
        <f t="shared" si="913"/>
        <v>21684.799999999999</v>
      </c>
      <c r="O1608" s="27">
        <f t="shared" si="945"/>
        <v>100</v>
      </c>
      <c r="P1608" s="34">
        <v>21684.799999999999</v>
      </c>
      <c r="Q1608" s="34">
        <f t="shared" si="922"/>
        <v>0</v>
      </c>
      <c r="R1608" s="67">
        <f t="shared" si="920"/>
        <v>0</v>
      </c>
    </row>
    <row r="1609" spans="1:18" ht="78.75">
      <c r="A1609" s="30" t="s">
        <v>1068</v>
      </c>
      <c r="B1609" s="31">
        <v>919</v>
      </c>
      <c r="C1609" s="32">
        <v>4</v>
      </c>
      <c r="D1609" s="32">
        <v>6</v>
      </c>
      <c r="E1609" s="23" t="s">
        <v>1069</v>
      </c>
      <c r="F1609" s="29" t="s">
        <v>94</v>
      </c>
      <c r="G1609" s="24">
        <v>0</v>
      </c>
      <c r="H1609" s="24">
        <v>40869500</v>
      </c>
      <c r="I1609" s="25">
        <v>40869500</v>
      </c>
      <c r="J1609" s="26">
        <f t="shared" si="944"/>
        <v>100</v>
      </c>
      <c r="K1609" s="2">
        <f t="shared" ref="K1609:M1609" si="961">K1610</f>
        <v>0</v>
      </c>
      <c r="L1609" s="2">
        <f t="shared" si="961"/>
        <v>40869.5</v>
      </c>
      <c r="M1609" s="2">
        <f t="shared" si="961"/>
        <v>40869.5</v>
      </c>
      <c r="N1609" s="2">
        <f>N1610</f>
        <v>40869.5</v>
      </c>
      <c r="O1609" s="27">
        <f t="shared" si="945"/>
        <v>100</v>
      </c>
      <c r="P1609" s="34">
        <v>40869.5</v>
      </c>
      <c r="Q1609" s="34">
        <f t="shared" si="922"/>
        <v>0</v>
      </c>
      <c r="R1609" s="67">
        <f t="shared" si="920"/>
        <v>0</v>
      </c>
    </row>
    <row r="1610" spans="1:18" ht="31.5">
      <c r="A1610" s="30" t="s">
        <v>114</v>
      </c>
      <c r="B1610" s="31">
        <v>919</v>
      </c>
      <c r="C1610" s="32">
        <v>4</v>
      </c>
      <c r="D1610" s="32">
        <v>6</v>
      </c>
      <c r="E1610" s="23" t="s">
        <v>1069</v>
      </c>
      <c r="F1610" s="29" t="s">
        <v>115</v>
      </c>
      <c r="G1610" s="24">
        <v>0</v>
      </c>
      <c r="H1610" s="24">
        <v>40869500</v>
      </c>
      <c r="I1610" s="25">
        <v>40869500</v>
      </c>
      <c r="J1610" s="26">
        <f t="shared" si="944"/>
        <v>100</v>
      </c>
      <c r="K1610" s="28">
        <f t="shared" si="955"/>
        <v>0</v>
      </c>
      <c r="L1610" s="28">
        <v>40869.5</v>
      </c>
      <c r="M1610" s="2">
        <f t="shared" si="913"/>
        <v>40869.5</v>
      </c>
      <c r="N1610" s="2">
        <f t="shared" si="913"/>
        <v>40869.5</v>
      </c>
      <c r="O1610" s="27">
        <f t="shared" si="945"/>
        <v>100</v>
      </c>
      <c r="P1610" s="34">
        <v>40869.5</v>
      </c>
      <c r="Q1610" s="34">
        <f t="shared" si="922"/>
        <v>0</v>
      </c>
      <c r="R1610" s="67">
        <f t="shared" si="920"/>
        <v>0</v>
      </c>
    </row>
    <row r="1611" spans="1:18" ht="126">
      <c r="A1611" s="30" t="s">
        <v>1070</v>
      </c>
      <c r="B1611" s="31">
        <v>919</v>
      </c>
      <c r="C1611" s="32">
        <v>4</v>
      </c>
      <c r="D1611" s="32">
        <v>6</v>
      </c>
      <c r="E1611" s="23" t="s">
        <v>1071</v>
      </c>
      <c r="F1611" s="29" t="s">
        <v>94</v>
      </c>
      <c r="G1611" s="24">
        <v>7757400</v>
      </c>
      <c r="H1611" s="24">
        <v>0</v>
      </c>
      <c r="I1611" s="25">
        <v>0</v>
      </c>
      <c r="J1611" s="26"/>
      <c r="K1611" s="2">
        <f t="shared" ref="K1611:M1611" si="962">K1612</f>
        <v>7757.4</v>
      </c>
      <c r="L1611" s="2">
        <f t="shared" si="962"/>
        <v>0</v>
      </c>
      <c r="M1611" s="2">
        <f t="shared" si="962"/>
        <v>0</v>
      </c>
      <c r="N1611" s="2">
        <f>N1612</f>
        <v>0</v>
      </c>
      <c r="O1611" s="27"/>
      <c r="P1611" s="34">
        <v>0</v>
      </c>
      <c r="Q1611" s="34">
        <f t="shared" si="922"/>
        <v>0</v>
      </c>
      <c r="R1611" s="67">
        <f t="shared" si="920"/>
        <v>0</v>
      </c>
    </row>
    <row r="1612" spans="1:18" ht="31.5">
      <c r="A1612" s="30" t="s">
        <v>114</v>
      </c>
      <c r="B1612" s="31">
        <v>919</v>
      </c>
      <c r="C1612" s="32">
        <v>4</v>
      </c>
      <c r="D1612" s="32">
        <v>6</v>
      </c>
      <c r="E1612" s="23" t="s">
        <v>1071</v>
      </c>
      <c r="F1612" s="29" t="s">
        <v>115</v>
      </c>
      <c r="G1612" s="24">
        <v>7757400</v>
      </c>
      <c r="H1612" s="24">
        <v>0</v>
      </c>
      <c r="I1612" s="25">
        <v>0</v>
      </c>
      <c r="J1612" s="26"/>
      <c r="K1612" s="28">
        <f t="shared" si="955"/>
        <v>7757.4</v>
      </c>
      <c r="L1612" s="28">
        <f t="shared" si="955"/>
        <v>0</v>
      </c>
      <c r="M1612" s="2">
        <f t="shared" ref="M1612:N1679" si="963">H1612/1000</f>
        <v>0</v>
      </c>
      <c r="N1612" s="2">
        <f t="shared" si="963"/>
        <v>0</v>
      </c>
      <c r="O1612" s="27"/>
      <c r="P1612" s="34">
        <v>0</v>
      </c>
      <c r="Q1612" s="34">
        <f t="shared" si="922"/>
        <v>0</v>
      </c>
      <c r="R1612" s="67">
        <f t="shared" ref="R1612:R1675" si="964">G1612/1000-K1612</f>
        <v>0</v>
      </c>
    </row>
    <row r="1613" spans="1:18">
      <c r="A1613" s="30" t="s">
        <v>43</v>
      </c>
      <c r="B1613" s="31">
        <v>919</v>
      </c>
      <c r="C1613" s="32">
        <v>4</v>
      </c>
      <c r="D1613" s="32">
        <v>7</v>
      </c>
      <c r="E1613" s="23" t="s">
        <v>94</v>
      </c>
      <c r="F1613" s="29" t="s">
        <v>94</v>
      </c>
      <c r="G1613" s="24">
        <v>286695600</v>
      </c>
      <c r="H1613" s="24">
        <v>440047198.51999998</v>
      </c>
      <c r="I1613" s="25">
        <v>440025747.51999998</v>
      </c>
      <c r="J1613" s="26">
        <f t="shared" si="944"/>
        <v>100</v>
      </c>
      <c r="K1613" s="2">
        <f t="shared" ref="K1613:M1613" si="965">K1614+K1616+K1622+K1628+K1630+K1632</f>
        <v>286695.59999999998</v>
      </c>
      <c r="L1613" s="2">
        <f t="shared" si="965"/>
        <v>359047.2</v>
      </c>
      <c r="M1613" s="2">
        <f t="shared" si="965"/>
        <v>440047.2</v>
      </c>
      <c r="N1613" s="2">
        <f>N1614+N1616+N1622+N1628+N1630+N1632</f>
        <v>440025.7</v>
      </c>
      <c r="O1613" s="27">
        <f t="shared" si="945"/>
        <v>100</v>
      </c>
      <c r="P1613" s="34">
        <v>440025.7</v>
      </c>
      <c r="Q1613" s="34">
        <f t="shared" si="922"/>
        <v>0</v>
      </c>
      <c r="R1613" s="67">
        <f t="shared" si="964"/>
        <v>0</v>
      </c>
    </row>
    <row r="1614" spans="1:18" ht="78.75">
      <c r="A1614" s="30" t="s">
        <v>1072</v>
      </c>
      <c r="B1614" s="31">
        <v>919</v>
      </c>
      <c r="C1614" s="32">
        <v>4</v>
      </c>
      <c r="D1614" s="32">
        <v>7</v>
      </c>
      <c r="E1614" s="23" t="s">
        <v>1073</v>
      </c>
      <c r="F1614" s="29" t="s">
        <v>94</v>
      </c>
      <c r="G1614" s="24">
        <v>0</v>
      </c>
      <c r="H1614" s="24">
        <v>67000000</v>
      </c>
      <c r="I1614" s="25">
        <v>67000000</v>
      </c>
      <c r="J1614" s="26">
        <f t="shared" si="944"/>
        <v>100</v>
      </c>
      <c r="K1614" s="2">
        <f t="shared" ref="K1614:M1614" si="966">K1615</f>
        <v>0</v>
      </c>
      <c r="L1614" s="2">
        <f t="shared" si="966"/>
        <v>67000</v>
      </c>
      <c r="M1614" s="2">
        <f t="shared" si="966"/>
        <v>67000</v>
      </c>
      <c r="N1614" s="2">
        <f>N1615</f>
        <v>67000</v>
      </c>
      <c r="O1614" s="27">
        <f t="shared" si="945"/>
        <v>100</v>
      </c>
      <c r="P1614" s="34">
        <v>67000</v>
      </c>
      <c r="Q1614" s="34">
        <f t="shared" ref="Q1614:Q1677" si="967">N1614-P1614</f>
        <v>0</v>
      </c>
      <c r="R1614" s="67">
        <f t="shared" si="964"/>
        <v>0</v>
      </c>
    </row>
    <row r="1615" spans="1:18">
      <c r="A1615" s="30" t="s">
        <v>175</v>
      </c>
      <c r="B1615" s="31">
        <v>919</v>
      </c>
      <c r="C1615" s="32">
        <v>4</v>
      </c>
      <c r="D1615" s="32">
        <v>7</v>
      </c>
      <c r="E1615" s="23" t="s">
        <v>1073</v>
      </c>
      <c r="F1615" s="29" t="s">
        <v>176</v>
      </c>
      <c r="G1615" s="24">
        <v>0</v>
      </c>
      <c r="H1615" s="24">
        <v>67000000</v>
      </c>
      <c r="I1615" s="25">
        <v>67000000</v>
      </c>
      <c r="J1615" s="26">
        <f t="shared" si="944"/>
        <v>100</v>
      </c>
      <c r="K1615" s="28">
        <f t="shared" si="955"/>
        <v>0</v>
      </c>
      <c r="L1615" s="28">
        <v>67000</v>
      </c>
      <c r="M1615" s="2">
        <f t="shared" si="963"/>
        <v>67000</v>
      </c>
      <c r="N1615" s="2">
        <f t="shared" si="963"/>
        <v>67000</v>
      </c>
      <c r="O1615" s="27">
        <f t="shared" si="945"/>
        <v>100</v>
      </c>
      <c r="P1615" s="34">
        <v>67000</v>
      </c>
      <c r="Q1615" s="34">
        <f t="shared" si="967"/>
        <v>0</v>
      </c>
      <c r="R1615" s="67">
        <f t="shared" si="964"/>
        <v>0</v>
      </c>
    </row>
    <row r="1616" spans="1:18" ht="63">
      <c r="A1616" s="30" t="s">
        <v>1074</v>
      </c>
      <c r="B1616" s="31">
        <v>919</v>
      </c>
      <c r="C1616" s="32">
        <v>4</v>
      </c>
      <c r="D1616" s="32">
        <v>7</v>
      </c>
      <c r="E1616" s="23" t="s">
        <v>1075</v>
      </c>
      <c r="F1616" s="29" t="s">
        <v>94</v>
      </c>
      <c r="G1616" s="24">
        <v>3880000</v>
      </c>
      <c r="H1616" s="24">
        <v>14729900</v>
      </c>
      <c r="I1616" s="25">
        <v>14729900</v>
      </c>
      <c r="J1616" s="26">
        <f t="shared" si="944"/>
        <v>100</v>
      </c>
      <c r="K1616" s="2">
        <f t="shared" ref="K1616:M1616" si="968">SUM(K1617:K1621)</f>
        <v>3880</v>
      </c>
      <c r="L1616" s="2">
        <f t="shared" ref="L1616" si="969">SUM(L1617:L1621)</f>
        <v>14729.9</v>
      </c>
      <c r="M1616" s="2">
        <f t="shared" si="968"/>
        <v>14729.9</v>
      </c>
      <c r="N1616" s="2">
        <f>SUM(N1617:N1621)</f>
        <v>14729.9</v>
      </c>
      <c r="O1616" s="27">
        <f t="shared" si="945"/>
        <v>100</v>
      </c>
      <c r="P1616" s="34">
        <v>14729.9</v>
      </c>
      <c r="Q1616" s="34">
        <f t="shared" si="967"/>
        <v>0</v>
      </c>
      <c r="R1616" s="67">
        <f t="shared" si="964"/>
        <v>0</v>
      </c>
    </row>
    <row r="1617" spans="1:18" ht="31.5">
      <c r="A1617" s="30" t="s">
        <v>850</v>
      </c>
      <c r="B1617" s="31">
        <v>919</v>
      </c>
      <c r="C1617" s="32">
        <v>4</v>
      </c>
      <c r="D1617" s="32">
        <v>7</v>
      </c>
      <c r="E1617" s="23" t="s">
        <v>1075</v>
      </c>
      <c r="F1617" s="29" t="s">
        <v>851</v>
      </c>
      <c r="G1617" s="24">
        <v>1000000</v>
      </c>
      <c r="H1617" s="24">
        <v>900000</v>
      </c>
      <c r="I1617" s="25">
        <v>900000</v>
      </c>
      <c r="J1617" s="26">
        <f t="shared" si="944"/>
        <v>100</v>
      </c>
      <c r="K1617" s="28">
        <f t="shared" si="955"/>
        <v>1000</v>
      </c>
      <c r="L1617" s="28">
        <v>900</v>
      </c>
      <c r="M1617" s="2">
        <f t="shared" si="963"/>
        <v>900</v>
      </c>
      <c r="N1617" s="2">
        <f t="shared" si="963"/>
        <v>900</v>
      </c>
      <c r="O1617" s="27">
        <f t="shared" si="945"/>
        <v>100</v>
      </c>
      <c r="P1617" s="34">
        <v>900</v>
      </c>
      <c r="Q1617" s="34">
        <f t="shared" si="967"/>
        <v>0</v>
      </c>
      <c r="R1617" s="67">
        <f t="shared" si="964"/>
        <v>0</v>
      </c>
    </row>
    <row r="1618" spans="1:18" ht="47.25">
      <c r="A1618" s="30" t="s">
        <v>211</v>
      </c>
      <c r="B1618" s="31">
        <v>919</v>
      </c>
      <c r="C1618" s="32">
        <v>4</v>
      </c>
      <c r="D1618" s="32">
        <v>7</v>
      </c>
      <c r="E1618" s="23" t="s">
        <v>1075</v>
      </c>
      <c r="F1618" s="29" t="s">
        <v>212</v>
      </c>
      <c r="G1618" s="24">
        <v>2000000</v>
      </c>
      <c r="H1618" s="24">
        <v>12712500</v>
      </c>
      <c r="I1618" s="25">
        <v>12712500</v>
      </c>
      <c r="J1618" s="26">
        <f t="shared" si="944"/>
        <v>100</v>
      </c>
      <c r="K1618" s="28">
        <f t="shared" si="955"/>
        <v>2000</v>
      </c>
      <c r="L1618" s="28">
        <v>12712.5</v>
      </c>
      <c r="M1618" s="2">
        <f t="shared" si="963"/>
        <v>12712.5</v>
      </c>
      <c r="N1618" s="2">
        <f t="shared" si="963"/>
        <v>12712.5</v>
      </c>
      <c r="O1618" s="27">
        <f t="shared" si="945"/>
        <v>100</v>
      </c>
      <c r="P1618" s="34">
        <v>12712.5</v>
      </c>
      <c r="Q1618" s="34">
        <f t="shared" si="967"/>
        <v>0</v>
      </c>
      <c r="R1618" s="67">
        <f t="shared" si="964"/>
        <v>0</v>
      </c>
    </row>
    <row r="1619" spans="1:18">
      <c r="A1619" s="30" t="s">
        <v>175</v>
      </c>
      <c r="B1619" s="31">
        <v>919</v>
      </c>
      <c r="C1619" s="32">
        <v>4</v>
      </c>
      <c r="D1619" s="32">
        <v>7</v>
      </c>
      <c r="E1619" s="23" t="s">
        <v>1075</v>
      </c>
      <c r="F1619" s="29" t="s">
        <v>176</v>
      </c>
      <c r="G1619" s="24">
        <v>0</v>
      </c>
      <c r="H1619" s="24">
        <v>237400</v>
      </c>
      <c r="I1619" s="25">
        <v>237400</v>
      </c>
      <c r="J1619" s="26">
        <f t="shared" si="944"/>
        <v>100</v>
      </c>
      <c r="K1619" s="28">
        <f t="shared" si="955"/>
        <v>0</v>
      </c>
      <c r="L1619" s="28">
        <v>237.4</v>
      </c>
      <c r="M1619" s="2">
        <f t="shared" si="963"/>
        <v>237.4</v>
      </c>
      <c r="N1619" s="2">
        <f t="shared" si="963"/>
        <v>237.4</v>
      </c>
      <c r="O1619" s="27">
        <f t="shared" si="945"/>
        <v>100</v>
      </c>
      <c r="P1619" s="34">
        <v>237.4</v>
      </c>
      <c r="Q1619" s="34">
        <f t="shared" si="967"/>
        <v>0</v>
      </c>
      <c r="R1619" s="67">
        <f t="shared" si="964"/>
        <v>0</v>
      </c>
    </row>
    <row r="1620" spans="1:18">
      <c r="A1620" s="30" t="s">
        <v>195</v>
      </c>
      <c r="B1620" s="31">
        <v>919</v>
      </c>
      <c r="C1620" s="32">
        <v>4</v>
      </c>
      <c r="D1620" s="32">
        <v>7</v>
      </c>
      <c r="E1620" s="23" t="s">
        <v>1075</v>
      </c>
      <c r="F1620" s="29" t="s">
        <v>196</v>
      </c>
      <c r="G1620" s="24">
        <v>790000</v>
      </c>
      <c r="H1620" s="24">
        <v>790000</v>
      </c>
      <c r="I1620" s="25">
        <v>790000</v>
      </c>
      <c r="J1620" s="26">
        <f t="shared" si="944"/>
        <v>100</v>
      </c>
      <c r="K1620" s="28">
        <f t="shared" si="955"/>
        <v>790</v>
      </c>
      <c r="L1620" s="28">
        <v>790</v>
      </c>
      <c r="M1620" s="2">
        <f t="shared" si="963"/>
        <v>790</v>
      </c>
      <c r="N1620" s="2">
        <f t="shared" si="963"/>
        <v>790</v>
      </c>
      <c r="O1620" s="27">
        <f t="shared" si="945"/>
        <v>100</v>
      </c>
      <c r="P1620" s="34">
        <v>790</v>
      </c>
      <c r="Q1620" s="34">
        <f t="shared" si="967"/>
        <v>0</v>
      </c>
      <c r="R1620" s="67">
        <f t="shared" si="964"/>
        <v>0</v>
      </c>
    </row>
    <row r="1621" spans="1:18">
      <c r="A1621" s="30" t="s">
        <v>197</v>
      </c>
      <c r="B1621" s="31">
        <v>919</v>
      </c>
      <c r="C1621" s="32">
        <v>4</v>
      </c>
      <c r="D1621" s="32">
        <v>7</v>
      </c>
      <c r="E1621" s="23" t="s">
        <v>1075</v>
      </c>
      <c r="F1621" s="29" t="s">
        <v>198</v>
      </c>
      <c r="G1621" s="24">
        <v>90000</v>
      </c>
      <c r="H1621" s="24">
        <v>90000</v>
      </c>
      <c r="I1621" s="25">
        <v>90000</v>
      </c>
      <c r="J1621" s="26">
        <f t="shared" si="944"/>
        <v>100</v>
      </c>
      <c r="K1621" s="28">
        <f t="shared" si="955"/>
        <v>90</v>
      </c>
      <c r="L1621" s="28">
        <v>90</v>
      </c>
      <c r="M1621" s="2">
        <f t="shared" si="963"/>
        <v>90</v>
      </c>
      <c r="N1621" s="2">
        <f t="shared" si="963"/>
        <v>90</v>
      </c>
      <c r="O1621" s="27">
        <f t="shared" si="945"/>
        <v>100</v>
      </c>
      <c r="P1621" s="34">
        <v>90</v>
      </c>
      <c r="Q1621" s="34">
        <f t="shared" si="967"/>
        <v>0</v>
      </c>
      <c r="R1621" s="67">
        <f t="shared" si="964"/>
        <v>0</v>
      </c>
    </row>
    <row r="1622" spans="1:18" ht="78.75">
      <c r="A1622" s="30" t="s">
        <v>1076</v>
      </c>
      <c r="B1622" s="31">
        <v>919</v>
      </c>
      <c r="C1622" s="32">
        <v>4</v>
      </c>
      <c r="D1622" s="32">
        <v>7</v>
      </c>
      <c r="E1622" s="23" t="s">
        <v>1077</v>
      </c>
      <c r="F1622" s="29" t="s">
        <v>94</v>
      </c>
      <c r="G1622" s="24">
        <v>0</v>
      </c>
      <c r="H1622" s="24">
        <v>273808500</v>
      </c>
      <c r="I1622" s="25">
        <v>273787049</v>
      </c>
      <c r="J1622" s="26">
        <f t="shared" si="944"/>
        <v>100</v>
      </c>
      <c r="K1622" s="2">
        <f t="shared" ref="K1622:M1622" si="970">SUM(K1623:K1627)</f>
        <v>0</v>
      </c>
      <c r="L1622" s="2">
        <f t="shared" si="970"/>
        <v>272808.5</v>
      </c>
      <c r="M1622" s="2">
        <f t="shared" si="970"/>
        <v>273808.5</v>
      </c>
      <c r="N1622" s="2">
        <f>SUM(N1623:N1627)</f>
        <v>273787</v>
      </c>
      <c r="O1622" s="27">
        <f t="shared" si="945"/>
        <v>100</v>
      </c>
      <c r="P1622" s="34">
        <v>273787</v>
      </c>
      <c r="Q1622" s="34">
        <f t="shared" si="967"/>
        <v>0</v>
      </c>
      <c r="R1622" s="67">
        <f t="shared" si="964"/>
        <v>0</v>
      </c>
    </row>
    <row r="1623" spans="1:18" ht="31.5">
      <c r="A1623" s="30" t="s">
        <v>187</v>
      </c>
      <c r="B1623" s="31">
        <v>919</v>
      </c>
      <c r="C1623" s="32">
        <v>4</v>
      </c>
      <c r="D1623" s="32">
        <v>7</v>
      </c>
      <c r="E1623" s="23" t="s">
        <v>1077</v>
      </c>
      <c r="F1623" s="29" t="s">
        <v>188</v>
      </c>
      <c r="G1623" s="24">
        <v>0</v>
      </c>
      <c r="H1623" s="24">
        <v>85777600</v>
      </c>
      <c r="I1623" s="25">
        <v>85777600</v>
      </c>
      <c r="J1623" s="26">
        <f t="shared" si="944"/>
        <v>100</v>
      </c>
      <c r="K1623" s="28">
        <f t="shared" si="955"/>
        <v>0</v>
      </c>
      <c r="L1623" s="28">
        <v>85777.600000000006</v>
      </c>
      <c r="M1623" s="2">
        <f t="shared" si="963"/>
        <v>85777.600000000006</v>
      </c>
      <c r="N1623" s="2">
        <f t="shared" si="963"/>
        <v>85777.600000000006</v>
      </c>
      <c r="O1623" s="27">
        <f t="shared" si="945"/>
        <v>100</v>
      </c>
      <c r="P1623" s="34">
        <v>85777.600000000006</v>
      </c>
      <c r="Q1623" s="34">
        <f t="shared" si="967"/>
        <v>0</v>
      </c>
      <c r="R1623" s="67">
        <f t="shared" si="964"/>
        <v>0</v>
      </c>
    </row>
    <row r="1624" spans="1:18" ht="31.5">
      <c r="A1624" s="30" t="s">
        <v>189</v>
      </c>
      <c r="B1624" s="31">
        <v>919</v>
      </c>
      <c r="C1624" s="32">
        <v>4</v>
      </c>
      <c r="D1624" s="32">
        <v>7</v>
      </c>
      <c r="E1624" s="23" t="s">
        <v>1077</v>
      </c>
      <c r="F1624" s="29" t="s">
        <v>190</v>
      </c>
      <c r="G1624" s="24">
        <v>0</v>
      </c>
      <c r="H1624" s="24">
        <v>1290000</v>
      </c>
      <c r="I1624" s="25">
        <v>1290000</v>
      </c>
      <c r="J1624" s="26">
        <f t="shared" si="944"/>
        <v>100</v>
      </c>
      <c r="K1624" s="28">
        <f t="shared" si="955"/>
        <v>0</v>
      </c>
      <c r="L1624" s="28">
        <v>1290</v>
      </c>
      <c r="M1624" s="2">
        <f t="shared" si="963"/>
        <v>1290</v>
      </c>
      <c r="N1624" s="2">
        <f t="shared" si="963"/>
        <v>1290</v>
      </c>
      <c r="O1624" s="27">
        <f t="shared" si="945"/>
        <v>100</v>
      </c>
      <c r="P1624" s="34">
        <v>1290</v>
      </c>
      <c r="Q1624" s="34">
        <f t="shared" si="967"/>
        <v>0</v>
      </c>
      <c r="R1624" s="67">
        <f t="shared" si="964"/>
        <v>0</v>
      </c>
    </row>
    <row r="1625" spans="1:18" ht="31.5">
      <c r="A1625" s="30" t="s">
        <v>191</v>
      </c>
      <c r="B1625" s="31">
        <v>919</v>
      </c>
      <c r="C1625" s="32">
        <v>4</v>
      </c>
      <c r="D1625" s="32">
        <v>7</v>
      </c>
      <c r="E1625" s="23" t="s">
        <v>1077</v>
      </c>
      <c r="F1625" s="29" t="s">
        <v>192</v>
      </c>
      <c r="G1625" s="24">
        <v>0</v>
      </c>
      <c r="H1625" s="24">
        <v>4365000</v>
      </c>
      <c r="I1625" s="25">
        <v>4365000</v>
      </c>
      <c r="J1625" s="26">
        <f t="shared" si="944"/>
        <v>100</v>
      </c>
      <c r="K1625" s="28">
        <f t="shared" si="955"/>
        <v>0</v>
      </c>
      <c r="L1625" s="28">
        <v>4365</v>
      </c>
      <c r="M1625" s="2">
        <f t="shared" si="963"/>
        <v>4365</v>
      </c>
      <c r="N1625" s="2">
        <f t="shared" si="963"/>
        <v>4365</v>
      </c>
      <c r="O1625" s="27">
        <f t="shared" si="945"/>
        <v>100</v>
      </c>
      <c r="P1625" s="34">
        <v>4365</v>
      </c>
      <c r="Q1625" s="34">
        <f t="shared" si="967"/>
        <v>0</v>
      </c>
      <c r="R1625" s="67">
        <f t="shared" si="964"/>
        <v>0</v>
      </c>
    </row>
    <row r="1626" spans="1:18" ht="31.5">
      <c r="A1626" s="30" t="s">
        <v>114</v>
      </c>
      <c r="B1626" s="31">
        <v>919</v>
      </c>
      <c r="C1626" s="32">
        <v>4</v>
      </c>
      <c r="D1626" s="32">
        <v>7</v>
      </c>
      <c r="E1626" s="23" t="s">
        <v>1077</v>
      </c>
      <c r="F1626" s="29" t="s">
        <v>115</v>
      </c>
      <c r="G1626" s="24">
        <v>0</v>
      </c>
      <c r="H1626" s="24">
        <v>45067709.479999997</v>
      </c>
      <c r="I1626" s="25">
        <v>45046258.479999997</v>
      </c>
      <c r="J1626" s="26">
        <f t="shared" si="944"/>
        <v>100</v>
      </c>
      <c r="K1626" s="28">
        <f t="shared" si="955"/>
        <v>0</v>
      </c>
      <c r="L1626" s="28">
        <v>45067.7</v>
      </c>
      <c r="M1626" s="2">
        <f t="shared" si="963"/>
        <v>45067.7</v>
      </c>
      <c r="N1626" s="2">
        <f>I1626/1000-0.1</f>
        <v>45046.2</v>
      </c>
      <c r="O1626" s="27">
        <f t="shared" si="945"/>
        <v>100</v>
      </c>
      <c r="P1626" s="34">
        <v>45046.3</v>
      </c>
      <c r="Q1626" s="34">
        <f t="shared" si="967"/>
        <v>-0.1</v>
      </c>
      <c r="R1626" s="67">
        <f t="shared" si="964"/>
        <v>0</v>
      </c>
    </row>
    <row r="1627" spans="1:18" ht="47.25">
      <c r="A1627" s="30" t="s">
        <v>211</v>
      </c>
      <c r="B1627" s="31">
        <v>919</v>
      </c>
      <c r="C1627" s="32">
        <v>4</v>
      </c>
      <c r="D1627" s="32">
        <v>7</v>
      </c>
      <c r="E1627" s="23" t="s">
        <v>1077</v>
      </c>
      <c r="F1627" s="29" t="s">
        <v>212</v>
      </c>
      <c r="G1627" s="24">
        <v>0</v>
      </c>
      <c r="H1627" s="24">
        <v>137308190.52000001</v>
      </c>
      <c r="I1627" s="25">
        <v>137308190.52000001</v>
      </c>
      <c r="J1627" s="26">
        <f t="shared" si="944"/>
        <v>100</v>
      </c>
      <c r="K1627" s="28">
        <f t="shared" si="955"/>
        <v>0</v>
      </c>
      <c r="L1627" s="28">
        <v>136308.20000000001</v>
      </c>
      <c r="M1627" s="2">
        <f t="shared" si="963"/>
        <v>137308.20000000001</v>
      </c>
      <c r="N1627" s="2">
        <f t="shared" si="963"/>
        <v>137308.20000000001</v>
      </c>
      <c r="O1627" s="27">
        <f t="shared" si="945"/>
        <v>100</v>
      </c>
      <c r="P1627" s="34">
        <v>137308.20000000001</v>
      </c>
      <c r="Q1627" s="34">
        <f t="shared" si="967"/>
        <v>0</v>
      </c>
      <c r="R1627" s="67">
        <f t="shared" si="964"/>
        <v>0</v>
      </c>
    </row>
    <row r="1628" spans="1:18" ht="78.75">
      <c r="A1628" s="30" t="s">
        <v>1078</v>
      </c>
      <c r="B1628" s="31">
        <v>919</v>
      </c>
      <c r="C1628" s="32">
        <v>4</v>
      </c>
      <c r="D1628" s="32">
        <v>7</v>
      </c>
      <c r="E1628" s="23" t="s">
        <v>1079</v>
      </c>
      <c r="F1628" s="29" t="s">
        <v>94</v>
      </c>
      <c r="G1628" s="24">
        <v>0</v>
      </c>
      <c r="H1628" s="24">
        <v>4508798.5199999996</v>
      </c>
      <c r="I1628" s="25">
        <v>4508798.5199999996</v>
      </c>
      <c r="J1628" s="26">
        <f t="shared" si="944"/>
        <v>100</v>
      </c>
      <c r="K1628" s="2">
        <f t="shared" ref="K1628:M1628" si="971">K1629</f>
        <v>0</v>
      </c>
      <c r="L1628" s="2">
        <f t="shared" si="971"/>
        <v>4508.8</v>
      </c>
      <c r="M1628" s="2">
        <f t="shared" si="971"/>
        <v>4508.8</v>
      </c>
      <c r="N1628" s="2">
        <f>N1629</f>
        <v>4508.8</v>
      </c>
      <c r="O1628" s="27">
        <f t="shared" si="945"/>
        <v>100</v>
      </c>
      <c r="P1628" s="34">
        <v>4508.8</v>
      </c>
      <c r="Q1628" s="34">
        <f t="shared" si="967"/>
        <v>0</v>
      </c>
      <c r="R1628" s="67">
        <f t="shared" si="964"/>
        <v>0</v>
      </c>
    </row>
    <row r="1629" spans="1:18">
      <c r="A1629" s="30" t="s">
        <v>175</v>
      </c>
      <c r="B1629" s="31">
        <v>919</v>
      </c>
      <c r="C1629" s="32">
        <v>4</v>
      </c>
      <c r="D1629" s="32">
        <v>7</v>
      </c>
      <c r="E1629" s="23" t="s">
        <v>1079</v>
      </c>
      <c r="F1629" s="29" t="s">
        <v>176</v>
      </c>
      <c r="G1629" s="24">
        <v>0</v>
      </c>
      <c r="H1629" s="24">
        <v>4508798.5199999996</v>
      </c>
      <c r="I1629" s="25">
        <v>4508798.5199999996</v>
      </c>
      <c r="J1629" s="26">
        <f t="shared" si="944"/>
        <v>100</v>
      </c>
      <c r="K1629" s="28">
        <f t="shared" si="955"/>
        <v>0</v>
      </c>
      <c r="L1629" s="28">
        <v>4508.8</v>
      </c>
      <c r="M1629" s="2">
        <f t="shared" si="963"/>
        <v>4508.8</v>
      </c>
      <c r="N1629" s="2">
        <f t="shared" si="963"/>
        <v>4508.8</v>
      </c>
      <c r="O1629" s="27">
        <f t="shared" si="945"/>
        <v>100</v>
      </c>
      <c r="P1629" s="34">
        <v>4508.8</v>
      </c>
      <c r="Q1629" s="34">
        <f t="shared" si="967"/>
        <v>0</v>
      </c>
      <c r="R1629" s="67">
        <f t="shared" si="964"/>
        <v>0</v>
      </c>
    </row>
    <row r="1630" spans="1:18" ht="78.75">
      <c r="A1630" s="30" t="s">
        <v>1080</v>
      </c>
      <c r="B1630" s="31">
        <v>919</v>
      </c>
      <c r="C1630" s="32">
        <v>4</v>
      </c>
      <c r="D1630" s="32">
        <v>7</v>
      </c>
      <c r="E1630" s="23" t="s">
        <v>1081</v>
      </c>
      <c r="F1630" s="29" t="s">
        <v>94</v>
      </c>
      <c r="G1630" s="24">
        <v>0</v>
      </c>
      <c r="H1630" s="24">
        <v>80000000</v>
      </c>
      <c r="I1630" s="25">
        <v>80000000</v>
      </c>
      <c r="J1630" s="26">
        <f t="shared" si="944"/>
        <v>100</v>
      </c>
      <c r="K1630" s="2">
        <f t="shared" ref="K1630:M1630" si="972">K1631</f>
        <v>0</v>
      </c>
      <c r="L1630" s="2">
        <f t="shared" si="972"/>
        <v>0</v>
      </c>
      <c r="M1630" s="2">
        <f t="shared" si="972"/>
        <v>80000</v>
      </c>
      <c r="N1630" s="2">
        <f>N1631</f>
        <v>80000</v>
      </c>
      <c r="O1630" s="27">
        <f t="shared" si="945"/>
        <v>100</v>
      </c>
      <c r="P1630" s="34">
        <v>80000</v>
      </c>
      <c r="Q1630" s="34">
        <f t="shared" si="967"/>
        <v>0</v>
      </c>
      <c r="R1630" s="67">
        <f t="shared" si="964"/>
        <v>0</v>
      </c>
    </row>
    <row r="1631" spans="1:18">
      <c r="A1631" s="30" t="s">
        <v>175</v>
      </c>
      <c r="B1631" s="31">
        <v>919</v>
      </c>
      <c r="C1631" s="32">
        <v>4</v>
      </c>
      <c r="D1631" s="32">
        <v>7</v>
      </c>
      <c r="E1631" s="23" t="s">
        <v>1081</v>
      </c>
      <c r="F1631" s="29" t="s">
        <v>176</v>
      </c>
      <c r="G1631" s="24">
        <v>0</v>
      </c>
      <c r="H1631" s="24">
        <v>80000000</v>
      </c>
      <c r="I1631" s="25">
        <v>80000000</v>
      </c>
      <c r="J1631" s="26">
        <f t="shared" si="944"/>
        <v>100</v>
      </c>
      <c r="K1631" s="28">
        <f t="shared" si="955"/>
        <v>0</v>
      </c>
      <c r="L1631" s="28">
        <v>0</v>
      </c>
      <c r="M1631" s="2">
        <f t="shared" si="963"/>
        <v>80000</v>
      </c>
      <c r="N1631" s="2">
        <f t="shared" si="963"/>
        <v>80000</v>
      </c>
      <c r="O1631" s="27">
        <f t="shared" si="945"/>
        <v>100</v>
      </c>
      <c r="P1631" s="34">
        <v>80000</v>
      </c>
      <c r="Q1631" s="34">
        <f t="shared" si="967"/>
        <v>0</v>
      </c>
      <c r="R1631" s="67">
        <f t="shared" si="964"/>
        <v>0</v>
      </c>
    </row>
    <row r="1632" spans="1:18" ht="126">
      <c r="A1632" s="30" t="s">
        <v>1082</v>
      </c>
      <c r="B1632" s="31">
        <v>919</v>
      </c>
      <c r="C1632" s="32">
        <v>4</v>
      </c>
      <c r="D1632" s="32">
        <v>7</v>
      </c>
      <c r="E1632" s="23" t="s">
        <v>1083</v>
      </c>
      <c r="F1632" s="29" t="s">
        <v>94</v>
      </c>
      <c r="G1632" s="24">
        <v>282815600</v>
      </c>
      <c r="H1632" s="24">
        <v>0</v>
      </c>
      <c r="I1632" s="25">
        <v>0</v>
      </c>
      <c r="J1632" s="26"/>
      <c r="K1632" s="2">
        <f t="shared" ref="K1632:M1632" si="973">SUM(K1633:K1637)</f>
        <v>282815.59999999998</v>
      </c>
      <c r="L1632" s="2">
        <f t="shared" si="973"/>
        <v>0</v>
      </c>
      <c r="M1632" s="2">
        <f t="shared" si="973"/>
        <v>0</v>
      </c>
      <c r="N1632" s="2">
        <f>SUM(N1633:N1637)</f>
        <v>0</v>
      </c>
      <c r="O1632" s="27"/>
      <c r="P1632" s="34">
        <v>0</v>
      </c>
      <c r="Q1632" s="34">
        <f t="shared" si="967"/>
        <v>0</v>
      </c>
      <c r="R1632" s="67">
        <f t="shared" si="964"/>
        <v>0</v>
      </c>
    </row>
    <row r="1633" spans="1:18" ht="31.5">
      <c r="A1633" s="30" t="s">
        <v>187</v>
      </c>
      <c r="B1633" s="31">
        <v>919</v>
      </c>
      <c r="C1633" s="32">
        <v>4</v>
      </c>
      <c r="D1633" s="32">
        <v>7</v>
      </c>
      <c r="E1633" s="23" t="s">
        <v>1083</v>
      </c>
      <c r="F1633" s="29" t="s">
        <v>188</v>
      </c>
      <c r="G1633" s="24">
        <v>83328000</v>
      </c>
      <c r="H1633" s="24">
        <v>0</v>
      </c>
      <c r="I1633" s="25">
        <v>0</v>
      </c>
      <c r="J1633" s="26"/>
      <c r="K1633" s="28">
        <f t="shared" si="955"/>
        <v>83328</v>
      </c>
      <c r="L1633" s="28">
        <f t="shared" si="955"/>
        <v>0</v>
      </c>
      <c r="M1633" s="2">
        <f t="shared" si="963"/>
        <v>0</v>
      </c>
      <c r="N1633" s="2">
        <f t="shared" si="963"/>
        <v>0</v>
      </c>
      <c r="O1633" s="27"/>
      <c r="P1633" s="34">
        <v>0</v>
      </c>
      <c r="Q1633" s="34">
        <f t="shared" si="967"/>
        <v>0</v>
      </c>
      <c r="R1633" s="67">
        <f t="shared" si="964"/>
        <v>0</v>
      </c>
    </row>
    <row r="1634" spans="1:18" ht="31.5">
      <c r="A1634" s="30" t="s">
        <v>189</v>
      </c>
      <c r="B1634" s="31">
        <v>919</v>
      </c>
      <c r="C1634" s="32">
        <v>4</v>
      </c>
      <c r="D1634" s="32">
        <v>7</v>
      </c>
      <c r="E1634" s="23" t="s">
        <v>1083</v>
      </c>
      <c r="F1634" s="29" t="s">
        <v>190</v>
      </c>
      <c r="G1634" s="24">
        <v>1230000</v>
      </c>
      <c r="H1634" s="24">
        <v>0</v>
      </c>
      <c r="I1634" s="25">
        <v>0</v>
      </c>
      <c r="J1634" s="26"/>
      <c r="K1634" s="28">
        <f t="shared" si="955"/>
        <v>1230</v>
      </c>
      <c r="L1634" s="28">
        <f t="shared" si="955"/>
        <v>0</v>
      </c>
      <c r="M1634" s="2">
        <f t="shared" si="963"/>
        <v>0</v>
      </c>
      <c r="N1634" s="2">
        <f t="shared" si="963"/>
        <v>0</v>
      </c>
      <c r="O1634" s="27"/>
      <c r="P1634" s="34">
        <v>0</v>
      </c>
      <c r="Q1634" s="34">
        <f t="shared" si="967"/>
        <v>0</v>
      </c>
      <c r="R1634" s="67">
        <f t="shared" si="964"/>
        <v>0</v>
      </c>
    </row>
    <row r="1635" spans="1:18" ht="31.5">
      <c r="A1635" s="30" t="s">
        <v>191</v>
      </c>
      <c r="B1635" s="31">
        <v>919</v>
      </c>
      <c r="C1635" s="32">
        <v>4</v>
      </c>
      <c r="D1635" s="32">
        <v>7</v>
      </c>
      <c r="E1635" s="23" t="s">
        <v>1083</v>
      </c>
      <c r="F1635" s="29" t="s">
        <v>192</v>
      </c>
      <c r="G1635" s="24">
        <v>3680000</v>
      </c>
      <c r="H1635" s="24">
        <v>0</v>
      </c>
      <c r="I1635" s="25">
        <v>0</v>
      </c>
      <c r="J1635" s="26"/>
      <c r="K1635" s="28">
        <f t="shared" si="955"/>
        <v>3680</v>
      </c>
      <c r="L1635" s="28">
        <f t="shared" si="955"/>
        <v>0</v>
      </c>
      <c r="M1635" s="2">
        <f t="shared" si="963"/>
        <v>0</v>
      </c>
      <c r="N1635" s="2">
        <f t="shared" si="963"/>
        <v>0</v>
      </c>
      <c r="O1635" s="27"/>
      <c r="P1635" s="34">
        <v>0</v>
      </c>
      <c r="Q1635" s="34">
        <f t="shared" si="967"/>
        <v>0</v>
      </c>
      <c r="R1635" s="67">
        <f t="shared" si="964"/>
        <v>0</v>
      </c>
    </row>
    <row r="1636" spans="1:18" ht="31.5">
      <c r="A1636" s="30" t="s">
        <v>114</v>
      </c>
      <c r="B1636" s="31">
        <v>919</v>
      </c>
      <c r="C1636" s="32">
        <v>4</v>
      </c>
      <c r="D1636" s="32">
        <v>7</v>
      </c>
      <c r="E1636" s="23" t="s">
        <v>1083</v>
      </c>
      <c r="F1636" s="29" t="s">
        <v>115</v>
      </c>
      <c r="G1636" s="24">
        <v>36030800</v>
      </c>
      <c r="H1636" s="24">
        <v>0</v>
      </c>
      <c r="I1636" s="25">
        <v>0</v>
      </c>
      <c r="J1636" s="26"/>
      <c r="K1636" s="28">
        <f t="shared" si="955"/>
        <v>36030.800000000003</v>
      </c>
      <c r="L1636" s="28">
        <f t="shared" si="955"/>
        <v>0</v>
      </c>
      <c r="M1636" s="2">
        <f t="shared" si="963"/>
        <v>0</v>
      </c>
      <c r="N1636" s="2">
        <f t="shared" si="963"/>
        <v>0</v>
      </c>
      <c r="O1636" s="27"/>
      <c r="P1636" s="34">
        <v>0</v>
      </c>
      <c r="Q1636" s="34">
        <f t="shared" si="967"/>
        <v>0</v>
      </c>
      <c r="R1636" s="67">
        <f t="shared" si="964"/>
        <v>0</v>
      </c>
    </row>
    <row r="1637" spans="1:18" ht="47.25">
      <c r="A1637" s="30" t="s">
        <v>211</v>
      </c>
      <c r="B1637" s="31">
        <v>919</v>
      </c>
      <c r="C1637" s="32">
        <v>4</v>
      </c>
      <c r="D1637" s="32">
        <v>7</v>
      </c>
      <c r="E1637" s="23" t="s">
        <v>1083</v>
      </c>
      <c r="F1637" s="29" t="s">
        <v>212</v>
      </c>
      <c r="G1637" s="24">
        <v>158546800</v>
      </c>
      <c r="H1637" s="24">
        <v>0</v>
      </c>
      <c r="I1637" s="25">
        <v>0</v>
      </c>
      <c r="J1637" s="26"/>
      <c r="K1637" s="28">
        <f t="shared" si="955"/>
        <v>158546.79999999999</v>
      </c>
      <c r="L1637" s="28">
        <f t="shared" si="955"/>
        <v>0</v>
      </c>
      <c r="M1637" s="2">
        <f t="shared" si="963"/>
        <v>0</v>
      </c>
      <c r="N1637" s="2">
        <f t="shared" si="963"/>
        <v>0</v>
      </c>
      <c r="O1637" s="27"/>
      <c r="P1637" s="34">
        <v>0</v>
      </c>
      <c r="Q1637" s="34">
        <f t="shared" si="967"/>
        <v>0</v>
      </c>
      <c r="R1637" s="67">
        <f t="shared" si="964"/>
        <v>0</v>
      </c>
    </row>
    <row r="1638" spans="1:18">
      <c r="A1638" s="30" t="s">
        <v>1084</v>
      </c>
      <c r="B1638" s="31">
        <v>919</v>
      </c>
      <c r="C1638" s="32">
        <v>6</v>
      </c>
      <c r="D1638" s="32" t="s">
        <v>94</v>
      </c>
      <c r="E1638" s="23" t="s">
        <v>94</v>
      </c>
      <c r="F1638" s="29" t="s">
        <v>94</v>
      </c>
      <c r="G1638" s="24">
        <v>16040600</v>
      </c>
      <c r="H1638" s="24">
        <v>16625937</v>
      </c>
      <c r="I1638" s="25">
        <v>16613622.84</v>
      </c>
      <c r="J1638" s="26">
        <f t="shared" si="944"/>
        <v>99.9</v>
      </c>
      <c r="K1638" s="2">
        <f t="shared" ref="K1638:M1638" si="974">K1639+K1642+K1649</f>
        <v>16040.6</v>
      </c>
      <c r="L1638" s="2">
        <f t="shared" si="974"/>
        <v>16625.900000000001</v>
      </c>
      <c r="M1638" s="2">
        <f t="shared" si="974"/>
        <v>16625.900000000001</v>
      </c>
      <c r="N1638" s="2">
        <f>N1639+N1642+N1649</f>
        <v>16613.599999999999</v>
      </c>
      <c r="O1638" s="27">
        <f t="shared" si="945"/>
        <v>99.9</v>
      </c>
      <c r="P1638" s="34">
        <v>16613.599999999999</v>
      </c>
      <c r="Q1638" s="34">
        <f t="shared" si="967"/>
        <v>0</v>
      </c>
      <c r="R1638" s="67">
        <f t="shared" si="964"/>
        <v>0</v>
      </c>
    </row>
    <row r="1639" spans="1:18">
      <c r="A1639" s="30" t="s">
        <v>52</v>
      </c>
      <c r="B1639" s="31">
        <v>919</v>
      </c>
      <c r="C1639" s="32">
        <v>6</v>
      </c>
      <c r="D1639" s="32">
        <v>1</v>
      </c>
      <c r="E1639" s="23" t="s">
        <v>94</v>
      </c>
      <c r="F1639" s="29" t="s">
        <v>94</v>
      </c>
      <c r="G1639" s="24">
        <v>300000</v>
      </c>
      <c r="H1639" s="24">
        <v>144500</v>
      </c>
      <c r="I1639" s="25">
        <v>144493.84</v>
      </c>
      <c r="J1639" s="26">
        <f t="shared" si="944"/>
        <v>100</v>
      </c>
      <c r="K1639" s="2">
        <f t="shared" ref="K1639:M1640" si="975">K1640</f>
        <v>300</v>
      </c>
      <c r="L1639" s="2">
        <f t="shared" si="975"/>
        <v>144.5</v>
      </c>
      <c r="M1639" s="2">
        <f t="shared" si="975"/>
        <v>144.5</v>
      </c>
      <c r="N1639" s="2">
        <f>N1640</f>
        <v>144.5</v>
      </c>
      <c r="O1639" s="27">
        <f t="shared" si="945"/>
        <v>100</v>
      </c>
      <c r="P1639" s="34">
        <v>144.5</v>
      </c>
      <c r="Q1639" s="34">
        <f t="shared" si="967"/>
        <v>0</v>
      </c>
      <c r="R1639" s="67">
        <f t="shared" si="964"/>
        <v>0</v>
      </c>
    </row>
    <row r="1640" spans="1:18" ht="78.75">
      <c r="A1640" s="30" t="s">
        <v>1085</v>
      </c>
      <c r="B1640" s="31">
        <v>919</v>
      </c>
      <c r="C1640" s="32">
        <v>6</v>
      </c>
      <c r="D1640" s="32">
        <v>1</v>
      </c>
      <c r="E1640" s="23" t="s">
        <v>1086</v>
      </c>
      <c r="F1640" s="29" t="s">
        <v>94</v>
      </c>
      <c r="G1640" s="24">
        <v>300000</v>
      </c>
      <c r="H1640" s="24">
        <v>144500</v>
      </c>
      <c r="I1640" s="25">
        <v>144493.84</v>
      </c>
      <c r="J1640" s="26">
        <f t="shared" si="944"/>
        <v>100</v>
      </c>
      <c r="K1640" s="2">
        <f t="shared" si="975"/>
        <v>300</v>
      </c>
      <c r="L1640" s="2">
        <f t="shared" si="975"/>
        <v>144.5</v>
      </c>
      <c r="M1640" s="2">
        <f t="shared" si="975"/>
        <v>144.5</v>
      </c>
      <c r="N1640" s="2">
        <f>N1641</f>
        <v>144.5</v>
      </c>
      <c r="O1640" s="27">
        <f t="shared" si="945"/>
        <v>100</v>
      </c>
      <c r="P1640" s="34">
        <v>144.5</v>
      </c>
      <c r="Q1640" s="34">
        <f t="shared" si="967"/>
        <v>0</v>
      </c>
      <c r="R1640" s="67">
        <f t="shared" si="964"/>
        <v>0</v>
      </c>
    </row>
    <row r="1641" spans="1:18" ht="31.5">
      <c r="A1641" s="30" t="s">
        <v>114</v>
      </c>
      <c r="B1641" s="31">
        <v>919</v>
      </c>
      <c r="C1641" s="32">
        <v>6</v>
      </c>
      <c r="D1641" s="32">
        <v>1</v>
      </c>
      <c r="E1641" s="23" t="s">
        <v>1086</v>
      </c>
      <c r="F1641" s="29" t="s">
        <v>115</v>
      </c>
      <c r="G1641" s="24">
        <v>300000</v>
      </c>
      <c r="H1641" s="24">
        <v>144500</v>
      </c>
      <c r="I1641" s="25">
        <v>144493.84</v>
      </c>
      <c r="J1641" s="26">
        <f t="shared" si="944"/>
        <v>100</v>
      </c>
      <c r="K1641" s="28">
        <f t="shared" si="955"/>
        <v>300</v>
      </c>
      <c r="L1641" s="28">
        <v>144.5</v>
      </c>
      <c r="M1641" s="2">
        <f t="shared" si="963"/>
        <v>144.5</v>
      </c>
      <c r="N1641" s="2">
        <f t="shared" si="963"/>
        <v>144.5</v>
      </c>
      <c r="O1641" s="27">
        <f t="shared" si="945"/>
        <v>100</v>
      </c>
      <c r="P1641" s="34">
        <v>144.5</v>
      </c>
      <c r="Q1641" s="34">
        <f t="shared" si="967"/>
        <v>0</v>
      </c>
      <c r="R1641" s="67">
        <f t="shared" si="964"/>
        <v>0</v>
      </c>
    </row>
    <row r="1642" spans="1:18" ht="31.5">
      <c r="A1642" s="30" t="s">
        <v>53</v>
      </c>
      <c r="B1642" s="31">
        <v>919</v>
      </c>
      <c r="C1642" s="32">
        <v>6</v>
      </c>
      <c r="D1642" s="32">
        <v>3</v>
      </c>
      <c r="E1642" s="23" t="s">
        <v>94</v>
      </c>
      <c r="F1642" s="29" t="s">
        <v>94</v>
      </c>
      <c r="G1642" s="24">
        <v>4421600</v>
      </c>
      <c r="H1642" s="24">
        <v>4677937</v>
      </c>
      <c r="I1642" s="25">
        <v>4677829</v>
      </c>
      <c r="J1642" s="26">
        <f t="shared" si="944"/>
        <v>100</v>
      </c>
      <c r="K1642" s="2">
        <f t="shared" ref="K1642:M1642" si="976">K1643+K1646</f>
        <v>4421.6000000000004</v>
      </c>
      <c r="L1642" s="2">
        <f t="shared" si="976"/>
        <v>4677.8999999999996</v>
      </c>
      <c r="M1642" s="2">
        <f t="shared" si="976"/>
        <v>4677.8999999999996</v>
      </c>
      <c r="N1642" s="2">
        <f>N1643+N1646</f>
        <v>4677.8</v>
      </c>
      <c r="O1642" s="27">
        <f t="shared" si="945"/>
        <v>100</v>
      </c>
      <c r="P1642" s="34">
        <v>4677.8</v>
      </c>
      <c r="Q1642" s="34">
        <f t="shared" si="967"/>
        <v>0</v>
      </c>
      <c r="R1642" s="67">
        <f t="shared" si="964"/>
        <v>0</v>
      </c>
    </row>
    <row r="1643" spans="1:18" ht="78.75">
      <c r="A1643" s="30" t="s">
        <v>1085</v>
      </c>
      <c r="B1643" s="31">
        <v>919</v>
      </c>
      <c r="C1643" s="32">
        <v>6</v>
      </c>
      <c r="D1643" s="32">
        <v>3</v>
      </c>
      <c r="E1643" s="23" t="s">
        <v>1086</v>
      </c>
      <c r="F1643" s="29" t="s">
        <v>94</v>
      </c>
      <c r="G1643" s="24">
        <v>852500</v>
      </c>
      <c r="H1643" s="24">
        <v>1108837</v>
      </c>
      <c r="I1643" s="25">
        <v>1108729</v>
      </c>
      <c r="J1643" s="26">
        <f t="shared" si="944"/>
        <v>100</v>
      </c>
      <c r="K1643" s="2">
        <f t="shared" ref="K1643:M1643" si="977">SUM(K1644:K1645)</f>
        <v>852.5</v>
      </c>
      <c r="L1643" s="2">
        <f t="shared" ref="L1643" si="978">SUM(L1644:L1645)</f>
        <v>1108.8</v>
      </c>
      <c r="M1643" s="2">
        <f t="shared" si="977"/>
        <v>1108.8</v>
      </c>
      <c r="N1643" s="2">
        <f>SUM(N1644:N1645)</f>
        <v>1108.7</v>
      </c>
      <c r="O1643" s="27">
        <f t="shared" si="945"/>
        <v>100</v>
      </c>
      <c r="P1643" s="34">
        <v>1108.7</v>
      </c>
      <c r="Q1643" s="34">
        <f t="shared" si="967"/>
        <v>0</v>
      </c>
      <c r="R1643" s="67">
        <f t="shared" si="964"/>
        <v>0</v>
      </c>
    </row>
    <row r="1644" spans="1:18" ht="31.5">
      <c r="A1644" s="30" t="s">
        <v>191</v>
      </c>
      <c r="B1644" s="31">
        <v>919</v>
      </c>
      <c r="C1644" s="32">
        <v>6</v>
      </c>
      <c r="D1644" s="32">
        <v>3</v>
      </c>
      <c r="E1644" s="23" t="s">
        <v>1086</v>
      </c>
      <c r="F1644" s="29" t="s">
        <v>192</v>
      </c>
      <c r="G1644" s="24">
        <v>0</v>
      </c>
      <c r="H1644" s="24">
        <v>62279</v>
      </c>
      <c r="I1644" s="25">
        <v>62279</v>
      </c>
      <c r="J1644" s="26">
        <f t="shared" si="944"/>
        <v>100</v>
      </c>
      <c r="K1644" s="28">
        <f t="shared" si="955"/>
        <v>0</v>
      </c>
      <c r="L1644" s="28">
        <v>62.3</v>
      </c>
      <c r="M1644" s="2">
        <f t="shared" si="963"/>
        <v>62.3</v>
      </c>
      <c r="N1644" s="2">
        <f t="shared" si="963"/>
        <v>62.3</v>
      </c>
      <c r="O1644" s="27">
        <f t="shared" si="945"/>
        <v>100</v>
      </c>
      <c r="P1644" s="34">
        <v>62.3</v>
      </c>
      <c r="Q1644" s="34">
        <f t="shared" si="967"/>
        <v>0</v>
      </c>
      <c r="R1644" s="67">
        <f t="shared" si="964"/>
        <v>0</v>
      </c>
    </row>
    <row r="1645" spans="1:18" ht="31.5">
      <c r="A1645" s="30" t="s">
        <v>114</v>
      </c>
      <c r="B1645" s="31">
        <v>919</v>
      </c>
      <c r="C1645" s="32">
        <v>6</v>
      </c>
      <c r="D1645" s="32">
        <v>3</v>
      </c>
      <c r="E1645" s="23" t="s">
        <v>1086</v>
      </c>
      <c r="F1645" s="29" t="s">
        <v>115</v>
      </c>
      <c r="G1645" s="24">
        <v>852500</v>
      </c>
      <c r="H1645" s="24">
        <v>1046558</v>
      </c>
      <c r="I1645" s="25">
        <v>1046450</v>
      </c>
      <c r="J1645" s="26">
        <f t="shared" si="944"/>
        <v>100</v>
      </c>
      <c r="K1645" s="28">
        <f t="shared" si="955"/>
        <v>852.5</v>
      </c>
      <c r="L1645" s="28">
        <v>1046.5</v>
      </c>
      <c r="M1645" s="2">
        <f>H1645/1000-0.1</f>
        <v>1046.5</v>
      </c>
      <c r="N1645" s="2">
        <f>I1645/1000-0.1</f>
        <v>1046.4000000000001</v>
      </c>
      <c r="O1645" s="27">
        <f t="shared" si="945"/>
        <v>100</v>
      </c>
      <c r="P1645" s="34">
        <v>1046.5</v>
      </c>
      <c r="Q1645" s="34">
        <f t="shared" si="967"/>
        <v>-0.1</v>
      </c>
      <c r="R1645" s="67">
        <f t="shared" si="964"/>
        <v>0</v>
      </c>
    </row>
    <row r="1646" spans="1:18" ht="78.75">
      <c r="A1646" s="30" t="s">
        <v>1060</v>
      </c>
      <c r="B1646" s="31">
        <v>919</v>
      </c>
      <c r="C1646" s="32">
        <v>6</v>
      </c>
      <c r="D1646" s="32">
        <v>3</v>
      </c>
      <c r="E1646" s="23" t="s">
        <v>1061</v>
      </c>
      <c r="F1646" s="29" t="s">
        <v>94</v>
      </c>
      <c r="G1646" s="24">
        <v>3569100</v>
      </c>
      <c r="H1646" s="24">
        <v>3569100</v>
      </c>
      <c r="I1646" s="25">
        <v>3569100</v>
      </c>
      <c r="J1646" s="26">
        <f t="shared" si="944"/>
        <v>100</v>
      </c>
      <c r="K1646" s="2">
        <f t="shared" ref="K1646:M1646" si="979">SUM(K1647:K1648)</f>
        <v>3569.1</v>
      </c>
      <c r="L1646" s="2">
        <f t="shared" si="979"/>
        <v>3569.1</v>
      </c>
      <c r="M1646" s="2">
        <f t="shared" si="979"/>
        <v>3569.1</v>
      </c>
      <c r="N1646" s="2">
        <f>SUM(N1647:N1648)</f>
        <v>3569.1</v>
      </c>
      <c r="O1646" s="27">
        <f t="shared" si="945"/>
        <v>100</v>
      </c>
      <c r="P1646" s="34">
        <v>3569.1</v>
      </c>
      <c r="Q1646" s="34">
        <f t="shared" si="967"/>
        <v>0</v>
      </c>
      <c r="R1646" s="67">
        <f t="shared" si="964"/>
        <v>0</v>
      </c>
    </row>
    <row r="1647" spans="1:18" ht="47.25">
      <c r="A1647" s="30" t="s">
        <v>110</v>
      </c>
      <c r="B1647" s="31">
        <v>919</v>
      </c>
      <c r="C1647" s="32">
        <v>6</v>
      </c>
      <c r="D1647" s="32">
        <v>3</v>
      </c>
      <c r="E1647" s="23" t="s">
        <v>1061</v>
      </c>
      <c r="F1647" s="29" t="s">
        <v>111</v>
      </c>
      <c r="G1647" s="24">
        <v>3457100</v>
      </c>
      <c r="H1647" s="24">
        <v>3457100</v>
      </c>
      <c r="I1647" s="25">
        <v>3457100</v>
      </c>
      <c r="J1647" s="26">
        <f t="shared" si="944"/>
        <v>100</v>
      </c>
      <c r="K1647" s="28">
        <f t="shared" si="955"/>
        <v>3457.1</v>
      </c>
      <c r="L1647" s="28">
        <v>3457.1</v>
      </c>
      <c r="M1647" s="2">
        <f t="shared" si="963"/>
        <v>3457.1</v>
      </c>
      <c r="N1647" s="2">
        <f t="shared" si="963"/>
        <v>3457.1</v>
      </c>
      <c r="O1647" s="27">
        <f t="shared" si="945"/>
        <v>100</v>
      </c>
      <c r="P1647" s="34">
        <v>3457.1</v>
      </c>
      <c r="Q1647" s="34">
        <f t="shared" si="967"/>
        <v>0</v>
      </c>
      <c r="R1647" s="67">
        <f t="shared" si="964"/>
        <v>0</v>
      </c>
    </row>
    <row r="1648" spans="1:18">
      <c r="A1648" s="30" t="s">
        <v>106</v>
      </c>
      <c r="B1648" s="31">
        <v>919</v>
      </c>
      <c r="C1648" s="32">
        <v>6</v>
      </c>
      <c r="D1648" s="32">
        <v>3</v>
      </c>
      <c r="E1648" s="23" t="s">
        <v>1061</v>
      </c>
      <c r="F1648" s="29" t="s">
        <v>107</v>
      </c>
      <c r="G1648" s="24">
        <v>112000</v>
      </c>
      <c r="H1648" s="24">
        <v>112000</v>
      </c>
      <c r="I1648" s="25">
        <v>112000</v>
      </c>
      <c r="J1648" s="26">
        <f t="shared" si="944"/>
        <v>100</v>
      </c>
      <c r="K1648" s="28">
        <f t="shared" si="955"/>
        <v>112</v>
      </c>
      <c r="L1648" s="28">
        <v>112</v>
      </c>
      <c r="M1648" s="2">
        <f t="shared" si="963"/>
        <v>112</v>
      </c>
      <c r="N1648" s="2">
        <f t="shared" si="963"/>
        <v>112</v>
      </c>
      <c r="O1648" s="27">
        <f t="shared" si="945"/>
        <v>100</v>
      </c>
      <c r="P1648" s="34">
        <v>112</v>
      </c>
      <c r="Q1648" s="34">
        <f t="shared" si="967"/>
        <v>0</v>
      </c>
      <c r="R1648" s="67">
        <f t="shared" si="964"/>
        <v>0</v>
      </c>
    </row>
    <row r="1649" spans="1:18">
      <c r="A1649" s="30" t="s">
        <v>54</v>
      </c>
      <c r="B1649" s="31">
        <v>919</v>
      </c>
      <c r="C1649" s="32">
        <v>6</v>
      </c>
      <c r="D1649" s="32">
        <v>5</v>
      </c>
      <c r="E1649" s="23" t="s">
        <v>94</v>
      </c>
      <c r="F1649" s="29" t="s">
        <v>94</v>
      </c>
      <c r="G1649" s="24">
        <v>11319000</v>
      </c>
      <c r="H1649" s="24">
        <v>11803500</v>
      </c>
      <c r="I1649" s="25">
        <v>11791300</v>
      </c>
      <c r="J1649" s="26">
        <f t="shared" si="944"/>
        <v>99.9</v>
      </c>
      <c r="K1649" s="2">
        <f t="shared" ref="K1649:M1649" si="980">K1650+K1656</f>
        <v>11319</v>
      </c>
      <c r="L1649" s="2">
        <f t="shared" si="980"/>
        <v>11803.5</v>
      </c>
      <c r="M1649" s="2">
        <f t="shared" si="980"/>
        <v>11803.5</v>
      </c>
      <c r="N1649" s="2">
        <f>N1650+N1656</f>
        <v>11791.3</v>
      </c>
      <c r="O1649" s="27">
        <f t="shared" si="945"/>
        <v>99.9</v>
      </c>
      <c r="P1649" s="34">
        <v>11791.3</v>
      </c>
      <c r="Q1649" s="34">
        <f t="shared" si="967"/>
        <v>0</v>
      </c>
      <c r="R1649" s="67">
        <f t="shared" si="964"/>
        <v>0</v>
      </c>
    </row>
    <row r="1650" spans="1:18" ht="63">
      <c r="A1650" s="30" t="s">
        <v>1087</v>
      </c>
      <c r="B1650" s="31">
        <v>919</v>
      </c>
      <c r="C1650" s="32">
        <v>6</v>
      </c>
      <c r="D1650" s="32">
        <v>5</v>
      </c>
      <c r="E1650" s="23" t="s">
        <v>1088</v>
      </c>
      <c r="F1650" s="29"/>
      <c r="G1650" s="24">
        <f>SUM(G1651:G1655)</f>
        <v>11319000</v>
      </c>
      <c r="H1650" s="24">
        <f t="shared" ref="H1650:I1650" si="981">SUM(H1651:H1655)</f>
        <v>11796374.109999999</v>
      </c>
      <c r="I1650" s="24">
        <f t="shared" si="981"/>
        <v>11784174.109999999</v>
      </c>
      <c r="J1650" s="26">
        <f t="shared" si="944"/>
        <v>99.9</v>
      </c>
      <c r="K1650" s="2">
        <f t="shared" ref="K1650:M1650" si="982">SUM(K1651:K1655)</f>
        <v>11319</v>
      </c>
      <c r="L1650" s="2">
        <f t="shared" ref="L1650" si="983">SUM(L1651:L1655)</f>
        <v>11796.4</v>
      </c>
      <c r="M1650" s="2">
        <f t="shared" si="982"/>
        <v>11796.4</v>
      </c>
      <c r="N1650" s="2">
        <f>SUM(N1651:N1655)</f>
        <v>11784.2</v>
      </c>
      <c r="O1650" s="27">
        <f t="shared" si="945"/>
        <v>99.9</v>
      </c>
      <c r="P1650" s="34">
        <v>11784.2</v>
      </c>
      <c r="Q1650" s="34">
        <f t="shared" si="967"/>
        <v>0</v>
      </c>
      <c r="R1650" s="67">
        <f t="shared" si="964"/>
        <v>0</v>
      </c>
    </row>
    <row r="1651" spans="1:18" ht="31.5">
      <c r="A1651" s="30" t="s">
        <v>187</v>
      </c>
      <c r="B1651" s="31">
        <v>919</v>
      </c>
      <c r="C1651" s="32">
        <v>6</v>
      </c>
      <c r="D1651" s="32">
        <v>5</v>
      </c>
      <c r="E1651" s="23" t="s">
        <v>1088</v>
      </c>
      <c r="F1651" s="29" t="s">
        <v>188</v>
      </c>
      <c r="G1651" s="24">
        <v>9530000</v>
      </c>
      <c r="H1651" s="24">
        <v>9776500</v>
      </c>
      <c r="I1651" s="25">
        <v>9776500</v>
      </c>
      <c r="J1651" s="26">
        <f t="shared" si="944"/>
        <v>100</v>
      </c>
      <c r="K1651" s="28">
        <f t="shared" si="955"/>
        <v>9530</v>
      </c>
      <c r="L1651" s="28">
        <v>9776.5</v>
      </c>
      <c r="M1651" s="2">
        <f t="shared" si="963"/>
        <v>9776.5</v>
      </c>
      <c r="N1651" s="2">
        <f t="shared" si="963"/>
        <v>9776.5</v>
      </c>
      <c r="O1651" s="27">
        <f t="shared" si="945"/>
        <v>100</v>
      </c>
      <c r="P1651" s="34">
        <v>9776.5</v>
      </c>
      <c r="Q1651" s="34">
        <f t="shared" si="967"/>
        <v>0</v>
      </c>
      <c r="R1651" s="67">
        <f t="shared" si="964"/>
        <v>0</v>
      </c>
    </row>
    <row r="1652" spans="1:18" ht="31.5">
      <c r="A1652" s="30" t="s">
        <v>189</v>
      </c>
      <c r="B1652" s="31">
        <v>919</v>
      </c>
      <c r="C1652" s="32">
        <v>6</v>
      </c>
      <c r="D1652" s="32">
        <v>5</v>
      </c>
      <c r="E1652" s="23" t="s">
        <v>1088</v>
      </c>
      <c r="F1652" s="29" t="s">
        <v>190</v>
      </c>
      <c r="G1652" s="24">
        <v>550000</v>
      </c>
      <c r="H1652" s="24">
        <v>669000</v>
      </c>
      <c r="I1652" s="25">
        <v>669000</v>
      </c>
      <c r="J1652" s="26">
        <f t="shared" si="944"/>
        <v>100</v>
      </c>
      <c r="K1652" s="28">
        <f t="shared" si="955"/>
        <v>550</v>
      </c>
      <c r="L1652" s="28">
        <v>669</v>
      </c>
      <c r="M1652" s="2">
        <f t="shared" si="963"/>
        <v>669</v>
      </c>
      <c r="N1652" s="2">
        <f t="shared" si="963"/>
        <v>669</v>
      </c>
      <c r="O1652" s="27">
        <f t="shared" si="945"/>
        <v>100</v>
      </c>
      <c r="P1652" s="34">
        <v>669</v>
      </c>
      <c r="Q1652" s="34">
        <f t="shared" si="967"/>
        <v>0</v>
      </c>
      <c r="R1652" s="67">
        <f t="shared" si="964"/>
        <v>0</v>
      </c>
    </row>
    <row r="1653" spans="1:18" ht="31.5">
      <c r="A1653" s="30" t="s">
        <v>191</v>
      </c>
      <c r="B1653" s="31">
        <v>919</v>
      </c>
      <c r="C1653" s="32">
        <v>6</v>
      </c>
      <c r="D1653" s="32">
        <v>5</v>
      </c>
      <c r="E1653" s="23" t="s">
        <v>1088</v>
      </c>
      <c r="F1653" s="29" t="s">
        <v>192</v>
      </c>
      <c r="G1653" s="24">
        <v>585000</v>
      </c>
      <c r="H1653" s="24">
        <v>612874.11</v>
      </c>
      <c r="I1653" s="25">
        <v>612874.11</v>
      </c>
      <c r="J1653" s="26">
        <f t="shared" si="944"/>
        <v>100</v>
      </c>
      <c r="K1653" s="28">
        <f t="shared" si="955"/>
        <v>585</v>
      </c>
      <c r="L1653" s="28">
        <v>612.9</v>
      </c>
      <c r="M1653" s="2">
        <f t="shared" si="963"/>
        <v>612.9</v>
      </c>
      <c r="N1653" s="2">
        <f t="shared" si="963"/>
        <v>612.9</v>
      </c>
      <c r="O1653" s="27">
        <f t="shared" si="945"/>
        <v>100</v>
      </c>
      <c r="P1653" s="34">
        <v>612.9</v>
      </c>
      <c r="Q1653" s="34">
        <f t="shared" si="967"/>
        <v>0</v>
      </c>
      <c r="R1653" s="67">
        <f t="shared" si="964"/>
        <v>0</v>
      </c>
    </row>
    <row r="1654" spans="1:18" ht="31.5">
      <c r="A1654" s="30" t="s">
        <v>114</v>
      </c>
      <c r="B1654" s="31">
        <v>919</v>
      </c>
      <c r="C1654" s="32">
        <v>6</v>
      </c>
      <c r="D1654" s="32">
        <v>5</v>
      </c>
      <c r="E1654" s="23" t="s">
        <v>1088</v>
      </c>
      <c r="F1654" s="29" t="s">
        <v>115</v>
      </c>
      <c r="G1654" s="24">
        <v>650000</v>
      </c>
      <c r="H1654" s="24">
        <v>734000</v>
      </c>
      <c r="I1654" s="25">
        <v>721800</v>
      </c>
      <c r="J1654" s="26">
        <f t="shared" si="944"/>
        <v>98.3</v>
      </c>
      <c r="K1654" s="28">
        <f t="shared" si="955"/>
        <v>650</v>
      </c>
      <c r="L1654" s="28">
        <v>734</v>
      </c>
      <c r="M1654" s="2">
        <f t="shared" si="963"/>
        <v>734</v>
      </c>
      <c r="N1654" s="2">
        <f t="shared" si="963"/>
        <v>721.8</v>
      </c>
      <c r="O1654" s="27">
        <f t="shared" si="945"/>
        <v>98.3</v>
      </c>
      <c r="P1654" s="34">
        <v>721.8</v>
      </c>
      <c r="Q1654" s="34">
        <f t="shared" si="967"/>
        <v>0</v>
      </c>
      <c r="R1654" s="67">
        <f t="shared" si="964"/>
        <v>0</v>
      </c>
    </row>
    <row r="1655" spans="1:18">
      <c r="A1655" s="30" t="s">
        <v>197</v>
      </c>
      <c r="B1655" s="31">
        <v>919</v>
      </c>
      <c r="C1655" s="32">
        <v>6</v>
      </c>
      <c r="D1655" s="32">
        <v>5</v>
      </c>
      <c r="E1655" s="23" t="s">
        <v>1088</v>
      </c>
      <c r="F1655" s="29" t="s">
        <v>198</v>
      </c>
      <c r="G1655" s="24">
        <v>4000</v>
      </c>
      <c r="H1655" s="24">
        <v>4000</v>
      </c>
      <c r="I1655" s="25">
        <v>4000</v>
      </c>
      <c r="J1655" s="26">
        <f t="shared" si="944"/>
        <v>100</v>
      </c>
      <c r="K1655" s="28">
        <f t="shared" si="955"/>
        <v>4</v>
      </c>
      <c r="L1655" s="28">
        <v>4</v>
      </c>
      <c r="M1655" s="2">
        <f t="shared" si="963"/>
        <v>4</v>
      </c>
      <c r="N1655" s="2">
        <f t="shared" si="963"/>
        <v>4</v>
      </c>
      <c r="O1655" s="27">
        <f t="shared" si="945"/>
        <v>100</v>
      </c>
      <c r="P1655" s="34">
        <v>4</v>
      </c>
      <c r="Q1655" s="34">
        <f t="shared" si="967"/>
        <v>0</v>
      </c>
      <c r="R1655" s="67">
        <f t="shared" si="964"/>
        <v>0</v>
      </c>
    </row>
    <row r="1656" spans="1:18" ht="31.5">
      <c r="A1656" s="30" t="s">
        <v>259</v>
      </c>
      <c r="B1656" s="31">
        <v>919</v>
      </c>
      <c r="C1656" s="32">
        <v>6</v>
      </c>
      <c r="D1656" s="32">
        <v>5</v>
      </c>
      <c r="E1656" s="23" t="s">
        <v>260</v>
      </c>
      <c r="F1656" s="29" t="s">
        <v>94</v>
      </c>
      <c r="G1656" s="24">
        <v>0</v>
      </c>
      <c r="H1656" s="24">
        <v>7125.89</v>
      </c>
      <c r="I1656" s="25">
        <v>7125.89</v>
      </c>
      <c r="J1656" s="26">
        <f t="shared" si="944"/>
        <v>100</v>
      </c>
      <c r="K1656" s="2">
        <f t="shared" ref="K1656:M1656" si="984">K1657</f>
        <v>0</v>
      </c>
      <c r="L1656" s="2">
        <f t="shared" si="984"/>
        <v>7.1</v>
      </c>
      <c r="M1656" s="2">
        <f t="shared" si="984"/>
        <v>7.1</v>
      </c>
      <c r="N1656" s="2">
        <f>N1657</f>
        <v>7.1</v>
      </c>
      <c r="O1656" s="27">
        <f t="shared" si="945"/>
        <v>100</v>
      </c>
      <c r="P1656" s="34">
        <v>7.1</v>
      </c>
      <c r="Q1656" s="34">
        <f t="shared" si="967"/>
        <v>0</v>
      </c>
      <c r="R1656" s="67">
        <f t="shared" si="964"/>
        <v>0</v>
      </c>
    </row>
    <row r="1657" spans="1:18" ht="94.5">
      <c r="A1657" s="30" t="s">
        <v>245</v>
      </c>
      <c r="B1657" s="31">
        <v>919</v>
      </c>
      <c r="C1657" s="32">
        <v>6</v>
      </c>
      <c r="D1657" s="32">
        <v>5</v>
      </c>
      <c r="E1657" s="23" t="s">
        <v>260</v>
      </c>
      <c r="F1657" s="29" t="s">
        <v>246</v>
      </c>
      <c r="G1657" s="24">
        <v>0</v>
      </c>
      <c r="H1657" s="24">
        <v>7125.89</v>
      </c>
      <c r="I1657" s="25">
        <v>7125.89</v>
      </c>
      <c r="J1657" s="26">
        <f t="shared" si="944"/>
        <v>100</v>
      </c>
      <c r="K1657" s="28">
        <f t="shared" si="955"/>
        <v>0</v>
      </c>
      <c r="L1657" s="28">
        <v>7.1</v>
      </c>
      <c r="M1657" s="2">
        <f t="shared" si="963"/>
        <v>7.1</v>
      </c>
      <c r="N1657" s="2">
        <f t="shared" si="963"/>
        <v>7.1</v>
      </c>
      <c r="O1657" s="27">
        <f t="shared" si="945"/>
        <v>100</v>
      </c>
      <c r="P1657" s="34">
        <v>7.1</v>
      </c>
      <c r="Q1657" s="34">
        <f t="shared" si="967"/>
        <v>0</v>
      </c>
      <c r="R1657" s="67">
        <f t="shared" si="964"/>
        <v>0</v>
      </c>
    </row>
    <row r="1658" spans="1:18">
      <c r="A1658" s="30" t="s">
        <v>95</v>
      </c>
      <c r="B1658" s="31">
        <v>919</v>
      </c>
      <c r="C1658" s="32">
        <v>7</v>
      </c>
      <c r="D1658" s="32" t="s">
        <v>94</v>
      </c>
      <c r="E1658" s="23" t="s">
        <v>94</v>
      </c>
      <c r="F1658" s="29" t="s">
        <v>94</v>
      </c>
      <c r="G1658" s="24">
        <v>0</v>
      </c>
      <c r="H1658" s="24">
        <v>306000</v>
      </c>
      <c r="I1658" s="25">
        <v>226450</v>
      </c>
      <c r="J1658" s="26">
        <f t="shared" ref="J1658:J1724" si="985">I1658*100/H1658</f>
        <v>74</v>
      </c>
      <c r="K1658" s="2">
        <f t="shared" ref="K1658:M1659" si="986">K1659</f>
        <v>0</v>
      </c>
      <c r="L1658" s="2">
        <f t="shared" si="986"/>
        <v>306</v>
      </c>
      <c r="M1658" s="2">
        <f t="shared" si="986"/>
        <v>306</v>
      </c>
      <c r="N1658" s="2">
        <f>N1659</f>
        <v>226.5</v>
      </c>
      <c r="O1658" s="27">
        <f t="shared" ref="O1658:O1724" si="987">N1658*100/M1658</f>
        <v>74</v>
      </c>
      <c r="P1658" s="34">
        <v>226.5</v>
      </c>
      <c r="Q1658" s="34">
        <f t="shared" si="967"/>
        <v>0</v>
      </c>
      <c r="R1658" s="67">
        <f t="shared" si="964"/>
        <v>0</v>
      </c>
    </row>
    <row r="1659" spans="1:18" ht="31.5">
      <c r="A1659" s="30" t="s">
        <v>58</v>
      </c>
      <c r="B1659" s="31">
        <v>919</v>
      </c>
      <c r="C1659" s="32">
        <v>7</v>
      </c>
      <c r="D1659" s="32">
        <v>5</v>
      </c>
      <c r="E1659" s="23" t="s">
        <v>94</v>
      </c>
      <c r="F1659" s="29" t="s">
        <v>94</v>
      </c>
      <c r="G1659" s="24">
        <v>0</v>
      </c>
      <c r="H1659" s="24">
        <v>306000</v>
      </c>
      <c r="I1659" s="25">
        <v>226450</v>
      </c>
      <c r="J1659" s="26">
        <f t="shared" si="985"/>
        <v>74</v>
      </c>
      <c r="K1659" s="2">
        <f t="shared" si="986"/>
        <v>0</v>
      </c>
      <c r="L1659" s="2">
        <f t="shared" si="986"/>
        <v>306</v>
      </c>
      <c r="M1659" s="2">
        <f t="shared" si="986"/>
        <v>306</v>
      </c>
      <c r="N1659" s="2">
        <f>N1660</f>
        <v>226.5</v>
      </c>
      <c r="O1659" s="27">
        <f t="shared" si="987"/>
        <v>74</v>
      </c>
      <c r="P1659" s="34">
        <v>226.5</v>
      </c>
      <c r="Q1659" s="34">
        <f t="shared" si="967"/>
        <v>0</v>
      </c>
      <c r="R1659" s="67">
        <f t="shared" si="964"/>
        <v>0</v>
      </c>
    </row>
    <row r="1660" spans="1:18" ht="63">
      <c r="A1660" s="30" t="s">
        <v>1089</v>
      </c>
      <c r="B1660" s="31">
        <v>919</v>
      </c>
      <c r="C1660" s="32">
        <v>7</v>
      </c>
      <c r="D1660" s="32">
        <v>5</v>
      </c>
      <c r="E1660" s="23" t="s">
        <v>1090</v>
      </c>
      <c r="F1660" s="29"/>
      <c r="G1660" s="24">
        <v>0</v>
      </c>
      <c r="H1660" s="24">
        <v>306000</v>
      </c>
      <c r="I1660" s="25">
        <v>226450</v>
      </c>
      <c r="J1660" s="26">
        <f t="shared" si="985"/>
        <v>74</v>
      </c>
      <c r="K1660" s="2">
        <f t="shared" ref="K1660:M1660" si="988">SUM(K1661:K1662)</f>
        <v>0</v>
      </c>
      <c r="L1660" s="2">
        <f t="shared" ref="L1660" si="989">SUM(L1661:L1662)</f>
        <v>306</v>
      </c>
      <c r="M1660" s="2">
        <f t="shared" si="988"/>
        <v>306</v>
      </c>
      <c r="N1660" s="2">
        <f>SUM(N1661:N1662)</f>
        <v>226.5</v>
      </c>
      <c r="O1660" s="27">
        <f t="shared" si="987"/>
        <v>74</v>
      </c>
      <c r="P1660" s="34">
        <v>226.5</v>
      </c>
      <c r="Q1660" s="34">
        <f t="shared" si="967"/>
        <v>0</v>
      </c>
      <c r="R1660" s="67">
        <f t="shared" si="964"/>
        <v>0</v>
      </c>
    </row>
    <row r="1661" spans="1:18" ht="31.5">
      <c r="A1661" s="30" t="s">
        <v>189</v>
      </c>
      <c r="B1661" s="31">
        <v>919</v>
      </c>
      <c r="C1661" s="32">
        <v>7</v>
      </c>
      <c r="D1661" s="32">
        <v>5</v>
      </c>
      <c r="E1661" s="23" t="s">
        <v>1090</v>
      </c>
      <c r="F1661" s="29" t="s">
        <v>190</v>
      </c>
      <c r="G1661" s="24">
        <v>0</v>
      </c>
      <c r="H1661" s="24">
        <v>207000</v>
      </c>
      <c r="I1661" s="25">
        <v>127450</v>
      </c>
      <c r="J1661" s="26">
        <f t="shared" si="985"/>
        <v>61.6</v>
      </c>
      <c r="K1661" s="28">
        <f t="shared" si="955"/>
        <v>0</v>
      </c>
      <c r="L1661" s="28">
        <v>207</v>
      </c>
      <c r="M1661" s="2">
        <f t="shared" si="963"/>
        <v>207</v>
      </c>
      <c r="N1661" s="2">
        <f t="shared" si="963"/>
        <v>127.5</v>
      </c>
      <c r="O1661" s="27">
        <f t="shared" si="987"/>
        <v>61.6</v>
      </c>
      <c r="P1661" s="34">
        <v>127.5</v>
      </c>
      <c r="Q1661" s="34">
        <f t="shared" si="967"/>
        <v>0</v>
      </c>
      <c r="R1661" s="67">
        <f t="shared" si="964"/>
        <v>0</v>
      </c>
    </row>
    <row r="1662" spans="1:18" ht="31.5">
      <c r="A1662" s="30" t="s">
        <v>114</v>
      </c>
      <c r="B1662" s="31">
        <v>919</v>
      </c>
      <c r="C1662" s="32">
        <v>7</v>
      </c>
      <c r="D1662" s="32">
        <v>5</v>
      </c>
      <c r="E1662" s="23" t="s">
        <v>1090</v>
      </c>
      <c r="F1662" s="29" t="s">
        <v>115</v>
      </c>
      <c r="G1662" s="24">
        <v>0</v>
      </c>
      <c r="H1662" s="24">
        <v>99000</v>
      </c>
      <c r="I1662" s="25">
        <v>99000</v>
      </c>
      <c r="J1662" s="26">
        <f t="shared" si="985"/>
        <v>100</v>
      </c>
      <c r="K1662" s="28">
        <f t="shared" ref="K1662:L1730" si="990">G1662/1000</f>
        <v>0</v>
      </c>
      <c r="L1662" s="28">
        <v>99</v>
      </c>
      <c r="M1662" s="2">
        <f t="shared" si="963"/>
        <v>99</v>
      </c>
      <c r="N1662" s="2">
        <f t="shared" si="963"/>
        <v>99</v>
      </c>
      <c r="O1662" s="27">
        <f t="shared" si="987"/>
        <v>100</v>
      </c>
      <c r="P1662" s="34">
        <v>99</v>
      </c>
      <c r="Q1662" s="34">
        <f t="shared" si="967"/>
        <v>0</v>
      </c>
      <c r="R1662" s="67">
        <f t="shared" si="964"/>
        <v>0</v>
      </c>
    </row>
    <row r="1663" spans="1:18" ht="31.5">
      <c r="A1663" s="30" t="s">
        <v>18</v>
      </c>
      <c r="B1663" s="31">
        <v>920</v>
      </c>
      <c r="C1663" s="32" t="s">
        <v>94</v>
      </c>
      <c r="D1663" s="32" t="s">
        <v>94</v>
      </c>
      <c r="E1663" s="23" t="s">
        <v>94</v>
      </c>
      <c r="F1663" s="29" t="s">
        <v>94</v>
      </c>
      <c r="G1663" s="24">
        <v>5570200</v>
      </c>
      <c r="H1663" s="24">
        <v>5526200</v>
      </c>
      <c r="I1663" s="25">
        <v>5433751.46</v>
      </c>
      <c r="J1663" s="26">
        <f t="shared" si="985"/>
        <v>98.3</v>
      </c>
      <c r="K1663" s="2">
        <f t="shared" ref="K1663:M1663" si="991">K1664+K1675</f>
        <v>5570.2</v>
      </c>
      <c r="L1663" s="2">
        <f t="shared" si="991"/>
        <v>5526.2</v>
      </c>
      <c r="M1663" s="2">
        <f t="shared" si="991"/>
        <v>5526.2</v>
      </c>
      <c r="N1663" s="2">
        <f>N1664+N1675</f>
        <v>5433.8</v>
      </c>
      <c r="O1663" s="27">
        <f t="shared" si="987"/>
        <v>98.3</v>
      </c>
      <c r="P1663" s="34">
        <v>5433.7</v>
      </c>
      <c r="Q1663" s="34">
        <f t="shared" si="967"/>
        <v>0.1</v>
      </c>
      <c r="R1663" s="67">
        <f t="shared" si="964"/>
        <v>0</v>
      </c>
    </row>
    <row r="1664" spans="1:18">
      <c r="A1664" s="30" t="s">
        <v>472</v>
      </c>
      <c r="B1664" s="31">
        <v>920</v>
      </c>
      <c r="C1664" s="32">
        <v>4</v>
      </c>
      <c r="D1664" s="32" t="s">
        <v>94</v>
      </c>
      <c r="E1664" s="23" t="s">
        <v>94</v>
      </c>
      <c r="F1664" s="29" t="s">
        <v>94</v>
      </c>
      <c r="G1664" s="24">
        <v>5450200</v>
      </c>
      <c r="H1664" s="24">
        <v>5450200</v>
      </c>
      <c r="I1664" s="25">
        <v>5433751.46</v>
      </c>
      <c r="J1664" s="26">
        <f t="shared" si="985"/>
        <v>99.7</v>
      </c>
      <c r="K1664" s="2">
        <f t="shared" ref="K1664:M1664" si="992">K1665</f>
        <v>5450.2</v>
      </c>
      <c r="L1664" s="2">
        <f t="shared" si="992"/>
        <v>5450.2</v>
      </c>
      <c r="M1664" s="2">
        <f t="shared" si="992"/>
        <v>5450.2</v>
      </c>
      <c r="N1664" s="2">
        <f>N1665</f>
        <v>5433.8</v>
      </c>
      <c r="O1664" s="27">
        <f t="shared" si="987"/>
        <v>99.7</v>
      </c>
      <c r="P1664" s="34">
        <v>5433.7</v>
      </c>
      <c r="Q1664" s="34">
        <f t="shared" si="967"/>
        <v>0.1</v>
      </c>
      <c r="R1664" s="67">
        <f t="shared" si="964"/>
        <v>0</v>
      </c>
    </row>
    <row r="1665" spans="1:18">
      <c r="A1665" s="30" t="s">
        <v>44</v>
      </c>
      <c r="B1665" s="31">
        <v>920</v>
      </c>
      <c r="C1665" s="32">
        <v>4</v>
      </c>
      <c r="D1665" s="32">
        <v>8</v>
      </c>
      <c r="E1665" s="23" t="s">
        <v>94</v>
      </c>
      <c r="F1665" s="29" t="s">
        <v>94</v>
      </c>
      <c r="G1665" s="24">
        <v>5450200</v>
      </c>
      <c r="H1665" s="24">
        <v>5450200</v>
      </c>
      <c r="I1665" s="25">
        <v>5433751.46</v>
      </c>
      <c r="J1665" s="26">
        <f t="shared" si="985"/>
        <v>99.7</v>
      </c>
      <c r="K1665" s="2">
        <f t="shared" ref="K1665:M1665" si="993">K1666+K1673</f>
        <v>5450.2</v>
      </c>
      <c r="L1665" s="2">
        <f t="shared" si="993"/>
        <v>5450.2</v>
      </c>
      <c r="M1665" s="2">
        <f t="shared" si="993"/>
        <v>5450.2</v>
      </c>
      <c r="N1665" s="2">
        <f>N1666+N1673</f>
        <v>5433.8</v>
      </c>
      <c r="O1665" s="27">
        <f t="shared" si="987"/>
        <v>99.7</v>
      </c>
      <c r="P1665" s="34">
        <v>5433.7</v>
      </c>
      <c r="Q1665" s="34">
        <f t="shared" si="967"/>
        <v>0.1</v>
      </c>
      <c r="R1665" s="67">
        <f t="shared" si="964"/>
        <v>0</v>
      </c>
    </row>
    <row r="1666" spans="1:18" ht="63">
      <c r="A1666" s="30" t="s">
        <v>1091</v>
      </c>
      <c r="B1666" s="31">
        <v>920</v>
      </c>
      <c r="C1666" s="32">
        <v>4</v>
      </c>
      <c r="D1666" s="32">
        <v>8</v>
      </c>
      <c r="E1666" s="23" t="s">
        <v>1092</v>
      </c>
      <c r="F1666" s="29"/>
      <c r="G1666" s="24">
        <f>SUM(G1667:G1672)</f>
        <v>5321200</v>
      </c>
      <c r="H1666" s="24">
        <f t="shared" ref="H1666:I1666" si="994">SUM(H1667:H1672)</f>
        <v>5321200</v>
      </c>
      <c r="I1666" s="24">
        <f t="shared" si="994"/>
        <v>5304751.46</v>
      </c>
      <c r="J1666" s="26">
        <f t="shared" si="985"/>
        <v>99.7</v>
      </c>
      <c r="K1666" s="2">
        <f t="shared" ref="K1666:M1666" si="995">SUM(K1667:K1672)</f>
        <v>5321.2</v>
      </c>
      <c r="L1666" s="2">
        <f t="shared" ref="L1666" si="996">SUM(L1667:L1672)</f>
        <v>5321.2</v>
      </c>
      <c r="M1666" s="2">
        <f t="shared" si="995"/>
        <v>5321.2</v>
      </c>
      <c r="N1666" s="2">
        <f>SUM(N1667:N1672)</f>
        <v>5304.8</v>
      </c>
      <c r="O1666" s="27">
        <f t="shared" si="987"/>
        <v>99.7</v>
      </c>
      <c r="P1666" s="34">
        <v>5304.7</v>
      </c>
      <c r="Q1666" s="34">
        <f t="shared" si="967"/>
        <v>0.1</v>
      </c>
      <c r="R1666" s="67">
        <f t="shared" si="964"/>
        <v>0</v>
      </c>
    </row>
    <row r="1667" spans="1:18" ht="31.5">
      <c r="A1667" s="30" t="s">
        <v>187</v>
      </c>
      <c r="B1667" s="31">
        <v>920</v>
      </c>
      <c r="C1667" s="32">
        <v>4</v>
      </c>
      <c r="D1667" s="32">
        <v>8</v>
      </c>
      <c r="E1667" s="23" t="s">
        <v>1092</v>
      </c>
      <c r="F1667" s="29" t="s">
        <v>188</v>
      </c>
      <c r="G1667" s="24">
        <v>4359100</v>
      </c>
      <c r="H1667" s="24">
        <v>4359100</v>
      </c>
      <c r="I1667" s="25">
        <v>4358373.21</v>
      </c>
      <c r="J1667" s="26">
        <f t="shared" si="985"/>
        <v>100</v>
      </c>
      <c r="K1667" s="28">
        <f t="shared" si="990"/>
        <v>4359.1000000000004</v>
      </c>
      <c r="L1667" s="28">
        <v>4359.1000000000004</v>
      </c>
      <c r="M1667" s="2">
        <f t="shared" si="963"/>
        <v>4359.1000000000004</v>
      </c>
      <c r="N1667" s="2">
        <f>I1667/1000</f>
        <v>4358.3999999999996</v>
      </c>
      <c r="O1667" s="27">
        <f t="shared" si="987"/>
        <v>100</v>
      </c>
      <c r="P1667" s="34">
        <v>4358.3999999999996</v>
      </c>
      <c r="Q1667" s="34">
        <f t="shared" si="967"/>
        <v>0</v>
      </c>
      <c r="R1667" s="67">
        <f t="shared" si="964"/>
        <v>0</v>
      </c>
    </row>
    <row r="1668" spans="1:18" ht="31.5">
      <c r="A1668" s="30" t="s">
        <v>189</v>
      </c>
      <c r="B1668" s="31">
        <v>920</v>
      </c>
      <c r="C1668" s="32">
        <v>4</v>
      </c>
      <c r="D1668" s="32">
        <v>8</v>
      </c>
      <c r="E1668" s="23" t="s">
        <v>1092</v>
      </c>
      <c r="F1668" s="29" t="s">
        <v>190</v>
      </c>
      <c r="G1668" s="24">
        <v>65000</v>
      </c>
      <c r="H1668" s="24">
        <v>65000</v>
      </c>
      <c r="I1668" s="25">
        <v>64963.25</v>
      </c>
      <c r="J1668" s="26">
        <f t="shared" si="985"/>
        <v>99.9</v>
      </c>
      <c r="K1668" s="28">
        <f t="shared" si="990"/>
        <v>65</v>
      </c>
      <c r="L1668" s="28">
        <v>65</v>
      </c>
      <c r="M1668" s="2">
        <f t="shared" si="963"/>
        <v>65</v>
      </c>
      <c r="N1668" s="2">
        <f t="shared" si="963"/>
        <v>65</v>
      </c>
      <c r="O1668" s="27">
        <f t="shared" si="987"/>
        <v>100</v>
      </c>
      <c r="P1668" s="34">
        <v>65</v>
      </c>
      <c r="Q1668" s="34">
        <f t="shared" si="967"/>
        <v>0</v>
      </c>
      <c r="R1668" s="67">
        <f t="shared" si="964"/>
        <v>0</v>
      </c>
    </row>
    <row r="1669" spans="1:18" ht="31.5">
      <c r="A1669" s="30" t="s">
        <v>191</v>
      </c>
      <c r="B1669" s="31">
        <v>920</v>
      </c>
      <c r="C1669" s="32">
        <v>4</v>
      </c>
      <c r="D1669" s="32">
        <v>8</v>
      </c>
      <c r="E1669" s="23" t="s">
        <v>1092</v>
      </c>
      <c r="F1669" s="29" t="s">
        <v>192</v>
      </c>
      <c r="G1669" s="24">
        <v>287000</v>
      </c>
      <c r="H1669" s="24">
        <v>287000</v>
      </c>
      <c r="I1669" s="25">
        <v>282500</v>
      </c>
      <c r="J1669" s="26">
        <f t="shared" si="985"/>
        <v>98.4</v>
      </c>
      <c r="K1669" s="28">
        <f t="shared" si="990"/>
        <v>287</v>
      </c>
      <c r="L1669" s="28">
        <v>287</v>
      </c>
      <c r="M1669" s="2">
        <f t="shared" si="963"/>
        <v>287</v>
      </c>
      <c r="N1669" s="2">
        <f t="shared" si="963"/>
        <v>282.5</v>
      </c>
      <c r="O1669" s="27">
        <f t="shared" si="987"/>
        <v>98.4</v>
      </c>
      <c r="P1669" s="34">
        <v>282.5</v>
      </c>
      <c r="Q1669" s="34">
        <f t="shared" si="967"/>
        <v>0</v>
      </c>
      <c r="R1669" s="67">
        <f t="shared" si="964"/>
        <v>0</v>
      </c>
    </row>
    <row r="1670" spans="1:18" ht="31.5">
      <c r="A1670" s="30" t="s">
        <v>114</v>
      </c>
      <c r="B1670" s="31">
        <v>920</v>
      </c>
      <c r="C1670" s="32">
        <v>4</v>
      </c>
      <c r="D1670" s="32">
        <v>8</v>
      </c>
      <c r="E1670" s="23" t="s">
        <v>1092</v>
      </c>
      <c r="F1670" s="29" t="s">
        <v>115</v>
      </c>
      <c r="G1670" s="24">
        <v>591600</v>
      </c>
      <c r="H1670" s="24">
        <v>591600</v>
      </c>
      <c r="I1670" s="25">
        <v>591600</v>
      </c>
      <c r="J1670" s="26">
        <f t="shared" si="985"/>
        <v>100</v>
      </c>
      <c r="K1670" s="28">
        <f t="shared" si="990"/>
        <v>591.6</v>
      </c>
      <c r="L1670" s="28">
        <v>591.6</v>
      </c>
      <c r="M1670" s="2">
        <f t="shared" si="963"/>
        <v>591.6</v>
      </c>
      <c r="N1670" s="2">
        <f t="shared" si="963"/>
        <v>591.6</v>
      </c>
      <c r="O1670" s="27">
        <f t="shared" si="987"/>
        <v>100</v>
      </c>
      <c r="P1670" s="34">
        <v>591.6</v>
      </c>
      <c r="Q1670" s="34">
        <f t="shared" si="967"/>
        <v>0</v>
      </c>
      <c r="R1670" s="67">
        <f t="shared" si="964"/>
        <v>0</v>
      </c>
    </row>
    <row r="1671" spans="1:18">
      <c r="A1671" s="30" t="s">
        <v>195</v>
      </c>
      <c r="B1671" s="31">
        <v>920</v>
      </c>
      <c r="C1671" s="32">
        <v>4</v>
      </c>
      <c r="D1671" s="32">
        <v>8</v>
      </c>
      <c r="E1671" s="23" t="s">
        <v>1092</v>
      </c>
      <c r="F1671" s="29" t="s">
        <v>196</v>
      </c>
      <c r="G1671" s="24">
        <v>10500</v>
      </c>
      <c r="H1671" s="24">
        <v>10500</v>
      </c>
      <c r="I1671" s="25">
        <v>0</v>
      </c>
      <c r="J1671" s="26">
        <f t="shared" si="985"/>
        <v>0</v>
      </c>
      <c r="K1671" s="28">
        <f t="shared" si="990"/>
        <v>10.5</v>
      </c>
      <c r="L1671" s="28">
        <v>10.5</v>
      </c>
      <c r="M1671" s="2">
        <f t="shared" si="963"/>
        <v>10.5</v>
      </c>
      <c r="N1671" s="2">
        <f t="shared" si="963"/>
        <v>0</v>
      </c>
      <c r="O1671" s="27">
        <f t="shared" si="987"/>
        <v>0</v>
      </c>
      <c r="P1671" s="34">
        <v>0</v>
      </c>
      <c r="Q1671" s="34">
        <f t="shared" si="967"/>
        <v>0</v>
      </c>
      <c r="R1671" s="67">
        <f t="shared" si="964"/>
        <v>0</v>
      </c>
    </row>
    <row r="1672" spans="1:18">
      <c r="A1672" s="30" t="s">
        <v>197</v>
      </c>
      <c r="B1672" s="31">
        <v>920</v>
      </c>
      <c r="C1672" s="32">
        <v>4</v>
      </c>
      <c r="D1672" s="32">
        <v>8</v>
      </c>
      <c r="E1672" s="23" t="s">
        <v>1092</v>
      </c>
      <c r="F1672" s="29" t="s">
        <v>198</v>
      </c>
      <c r="G1672" s="24">
        <v>8000</v>
      </c>
      <c r="H1672" s="24">
        <v>8000</v>
      </c>
      <c r="I1672" s="25">
        <v>7315</v>
      </c>
      <c r="J1672" s="26">
        <f t="shared" si="985"/>
        <v>91.4</v>
      </c>
      <c r="K1672" s="28">
        <f t="shared" si="990"/>
        <v>8</v>
      </c>
      <c r="L1672" s="28">
        <v>8</v>
      </c>
      <c r="M1672" s="2">
        <f t="shared" si="963"/>
        <v>8</v>
      </c>
      <c r="N1672" s="2">
        <f t="shared" si="963"/>
        <v>7.3</v>
      </c>
      <c r="O1672" s="27">
        <f t="shared" si="987"/>
        <v>91.3</v>
      </c>
      <c r="P1672" s="34">
        <v>7.3</v>
      </c>
      <c r="Q1672" s="34">
        <f t="shared" si="967"/>
        <v>0</v>
      </c>
      <c r="R1672" s="67">
        <f t="shared" si="964"/>
        <v>0</v>
      </c>
    </row>
    <row r="1673" spans="1:18" ht="94.5">
      <c r="A1673" s="30" t="s">
        <v>1093</v>
      </c>
      <c r="B1673" s="31">
        <v>920</v>
      </c>
      <c r="C1673" s="32">
        <v>4</v>
      </c>
      <c r="D1673" s="32">
        <v>8</v>
      </c>
      <c r="E1673" s="23" t="s">
        <v>1094</v>
      </c>
      <c r="F1673" s="29"/>
      <c r="G1673" s="24">
        <v>129000</v>
      </c>
      <c r="H1673" s="24">
        <v>129000</v>
      </c>
      <c r="I1673" s="25">
        <v>129000</v>
      </c>
      <c r="J1673" s="26">
        <f t="shared" si="985"/>
        <v>100</v>
      </c>
      <c r="K1673" s="2">
        <f t="shared" ref="K1673:M1673" si="997">K1674</f>
        <v>129</v>
      </c>
      <c r="L1673" s="2">
        <f t="shared" si="997"/>
        <v>129</v>
      </c>
      <c r="M1673" s="2">
        <f t="shared" si="997"/>
        <v>129</v>
      </c>
      <c r="N1673" s="2">
        <f>N1674</f>
        <v>129</v>
      </c>
      <c r="O1673" s="27">
        <f t="shared" si="987"/>
        <v>100</v>
      </c>
      <c r="P1673" s="34">
        <v>129</v>
      </c>
      <c r="Q1673" s="34">
        <f t="shared" si="967"/>
        <v>0</v>
      </c>
      <c r="R1673" s="67">
        <f t="shared" si="964"/>
        <v>0</v>
      </c>
    </row>
    <row r="1674" spans="1:18" ht="31.5">
      <c r="A1674" s="30" t="s">
        <v>114</v>
      </c>
      <c r="B1674" s="31">
        <v>920</v>
      </c>
      <c r="C1674" s="32">
        <v>4</v>
      </c>
      <c r="D1674" s="32">
        <v>8</v>
      </c>
      <c r="E1674" s="23" t="s">
        <v>1094</v>
      </c>
      <c r="F1674" s="29" t="s">
        <v>115</v>
      </c>
      <c r="G1674" s="24">
        <v>129000</v>
      </c>
      <c r="H1674" s="24">
        <v>129000</v>
      </c>
      <c r="I1674" s="25">
        <v>129000</v>
      </c>
      <c r="J1674" s="26">
        <f t="shared" si="985"/>
        <v>100</v>
      </c>
      <c r="K1674" s="28">
        <f t="shared" si="990"/>
        <v>129</v>
      </c>
      <c r="L1674" s="28">
        <v>129</v>
      </c>
      <c r="M1674" s="2">
        <f t="shared" si="963"/>
        <v>129</v>
      </c>
      <c r="N1674" s="2">
        <f t="shared" si="963"/>
        <v>129</v>
      </c>
      <c r="O1674" s="27">
        <f t="shared" si="987"/>
        <v>100</v>
      </c>
      <c r="P1674" s="34">
        <v>129</v>
      </c>
      <c r="Q1674" s="34">
        <f t="shared" si="967"/>
        <v>0</v>
      </c>
      <c r="R1674" s="67">
        <f t="shared" si="964"/>
        <v>0</v>
      </c>
    </row>
    <row r="1675" spans="1:18">
      <c r="A1675" s="30" t="s">
        <v>95</v>
      </c>
      <c r="B1675" s="31">
        <v>920</v>
      </c>
      <c r="C1675" s="32">
        <v>7</v>
      </c>
      <c r="D1675" s="32" t="s">
        <v>94</v>
      </c>
      <c r="E1675" s="23" t="s">
        <v>94</v>
      </c>
      <c r="F1675" s="29" t="s">
        <v>94</v>
      </c>
      <c r="G1675" s="24">
        <v>120000</v>
      </c>
      <c r="H1675" s="24">
        <v>76000</v>
      </c>
      <c r="I1675" s="25">
        <v>0</v>
      </c>
      <c r="J1675" s="26">
        <f t="shared" si="985"/>
        <v>0</v>
      </c>
      <c r="K1675" s="2">
        <f t="shared" ref="K1675:M1676" si="998">K1676</f>
        <v>120</v>
      </c>
      <c r="L1675" s="2">
        <f t="shared" si="998"/>
        <v>76</v>
      </c>
      <c r="M1675" s="2">
        <f t="shared" si="998"/>
        <v>76</v>
      </c>
      <c r="N1675" s="2">
        <f>N1676</f>
        <v>0</v>
      </c>
      <c r="O1675" s="27">
        <f t="shared" si="987"/>
        <v>0</v>
      </c>
      <c r="P1675" s="34">
        <v>0</v>
      </c>
      <c r="Q1675" s="34">
        <f t="shared" si="967"/>
        <v>0</v>
      </c>
      <c r="R1675" s="67">
        <f t="shared" si="964"/>
        <v>0</v>
      </c>
    </row>
    <row r="1676" spans="1:18" ht="31.5">
      <c r="A1676" s="30" t="s">
        <v>58</v>
      </c>
      <c r="B1676" s="31">
        <v>920</v>
      </c>
      <c r="C1676" s="32">
        <v>7</v>
      </c>
      <c r="D1676" s="32">
        <v>5</v>
      </c>
      <c r="E1676" s="23" t="s">
        <v>94</v>
      </c>
      <c r="F1676" s="29" t="s">
        <v>94</v>
      </c>
      <c r="G1676" s="24">
        <v>120000</v>
      </c>
      <c r="H1676" s="24">
        <v>76000</v>
      </c>
      <c r="I1676" s="25">
        <v>0</v>
      </c>
      <c r="J1676" s="26">
        <f t="shared" si="985"/>
        <v>0</v>
      </c>
      <c r="K1676" s="2">
        <f t="shared" si="998"/>
        <v>120</v>
      </c>
      <c r="L1676" s="2">
        <f t="shared" si="998"/>
        <v>76</v>
      </c>
      <c r="M1676" s="2">
        <f t="shared" si="998"/>
        <v>76</v>
      </c>
      <c r="N1676" s="2">
        <f>N1677</f>
        <v>0</v>
      </c>
      <c r="O1676" s="27">
        <f t="shared" si="987"/>
        <v>0</v>
      </c>
      <c r="P1676" s="34">
        <v>0</v>
      </c>
      <c r="Q1676" s="34">
        <f t="shared" si="967"/>
        <v>0</v>
      </c>
      <c r="R1676" s="67">
        <f t="shared" ref="R1676:R1739" si="999">G1676/1000-K1676</f>
        <v>0</v>
      </c>
    </row>
    <row r="1677" spans="1:18" ht="63">
      <c r="A1677" s="30" t="s">
        <v>1095</v>
      </c>
      <c r="B1677" s="31">
        <v>920</v>
      </c>
      <c r="C1677" s="32">
        <v>7</v>
      </c>
      <c r="D1677" s="32">
        <v>5</v>
      </c>
      <c r="E1677" s="23" t="s">
        <v>1096</v>
      </c>
      <c r="F1677" s="29"/>
      <c r="G1677" s="24">
        <v>120000</v>
      </c>
      <c r="H1677" s="24">
        <v>76000</v>
      </c>
      <c r="I1677" s="25">
        <v>0</v>
      </c>
      <c r="J1677" s="26">
        <f t="shared" si="985"/>
        <v>0</v>
      </c>
      <c r="K1677" s="2">
        <f t="shared" ref="K1677:M1677" si="1000">K1678+K1679</f>
        <v>120</v>
      </c>
      <c r="L1677" s="2">
        <f t="shared" si="1000"/>
        <v>76</v>
      </c>
      <c r="M1677" s="2">
        <f t="shared" si="1000"/>
        <v>76</v>
      </c>
      <c r="N1677" s="2">
        <f>N1678+N1679</f>
        <v>0</v>
      </c>
      <c r="O1677" s="27">
        <f t="shared" si="987"/>
        <v>0</v>
      </c>
      <c r="P1677" s="34">
        <v>0</v>
      </c>
      <c r="Q1677" s="34">
        <f t="shared" si="967"/>
        <v>0</v>
      </c>
      <c r="R1677" s="67">
        <f t="shared" si="999"/>
        <v>0</v>
      </c>
    </row>
    <row r="1678" spans="1:18" ht="31.5">
      <c r="A1678" s="30" t="s">
        <v>189</v>
      </c>
      <c r="B1678" s="31">
        <v>920</v>
      </c>
      <c r="C1678" s="32">
        <v>7</v>
      </c>
      <c r="D1678" s="32">
        <v>5</v>
      </c>
      <c r="E1678" s="23" t="s">
        <v>1096</v>
      </c>
      <c r="F1678" s="29" t="s">
        <v>190</v>
      </c>
      <c r="G1678" s="24">
        <v>77000</v>
      </c>
      <c r="H1678" s="24">
        <v>76000</v>
      </c>
      <c r="I1678" s="25">
        <v>0</v>
      </c>
      <c r="J1678" s="26">
        <f t="shared" si="985"/>
        <v>0</v>
      </c>
      <c r="K1678" s="28">
        <f t="shared" si="990"/>
        <v>77</v>
      </c>
      <c r="L1678" s="28">
        <f t="shared" si="990"/>
        <v>76</v>
      </c>
      <c r="M1678" s="2">
        <f t="shared" si="963"/>
        <v>76</v>
      </c>
      <c r="N1678" s="2">
        <f t="shared" si="963"/>
        <v>0</v>
      </c>
      <c r="O1678" s="27">
        <f t="shared" si="987"/>
        <v>0</v>
      </c>
      <c r="P1678" s="34">
        <v>0</v>
      </c>
      <c r="Q1678" s="34">
        <f t="shared" ref="Q1678:Q1741" si="1001">N1678-P1678</f>
        <v>0</v>
      </c>
      <c r="R1678" s="67">
        <f t="shared" si="999"/>
        <v>0</v>
      </c>
    </row>
    <row r="1679" spans="1:18" ht="31.5">
      <c r="A1679" s="30" t="s">
        <v>114</v>
      </c>
      <c r="B1679" s="31">
        <v>920</v>
      </c>
      <c r="C1679" s="32">
        <v>7</v>
      </c>
      <c r="D1679" s="32">
        <v>5</v>
      </c>
      <c r="E1679" s="23" t="s">
        <v>1096</v>
      </c>
      <c r="F1679" s="29" t="s">
        <v>115</v>
      </c>
      <c r="G1679" s="24">
        <v>43000</v>
      </c>
      <c r="H1679" s="24">
        <v>0</v>
      </c>
      <c r="I1679" s="25">
        <v>0</v>
      </c>
      <c r="J1679" s="26"/>
      <c r="K1679" s="28">
        <f t="shared" si="990"/>
        <v>43</v>
      </c>
      <c r="L1679" s="28">
        <f t="shared" si="990"/>
        <v>0</v>
      </c>
      <c r="M1679" s="2">
        <f t="shared" si="963"/>
        <v>0</v>
      </c>
      <c r="N1679" s="2">
        <f t="shared" si="963"/>
        <v>0</v>
      </c>
      <c r="O1679" s="27"/>
      <c r="P1679" s="34">
        <v>0</v>
      </c>
      <c r="Q1679" s="34">
        <f t="shared" si="1001"/>
        <v>0</v>
      </c>
      <c r="R1679" s="67">
        <f t="shared" si="999"/>
        <v>0</v>
      </c>
    </row>
    <row r="1680" spans="1:18">
      <c r="A1680" s="30" t="s">
        <v>19</v>
      </c>
      <c r="B1680" s="31">
        <v>922</v>
      </c>
      <c r="C1680" s="32" t="s">
        <v>94</v>
      </c>
      <c r="D1680" s="32" t="s">
        <v>94</v>
      </c>
      <c r="E1680" s="23" t="s">
        <v>94</v>
      </c>
      <c r="F1680" s="29" t="s">
        <v>94</v>
      </c>
      <c r="G1680" s="24">
        <v>172745500</v>
      </c>
      <c r="H1680" s="24">
        <v>192332600</v>
      </c>
      <c r="I1680" s="25">
        <v>190377206.38999999</v>
      </c>
      <c r="J1680" s="26">
        <f t="shared" si="985"/>
        <v>99</v>
      </c>
      <c r="K1680" s="2">
        <f t="shared" ref="K1680:M1680" si="1002">K1681+K1713+K1717</f>
        <v>172745.5</v>
      </c>
      <c r="L1680" s="2">
        <f t="shared" si="1002"/>
        <v>191647.1</v>
      </c>
      <c r="M1680" s="2">
        <f t="shared" si="1002"/>
        <v>192332.6</v>
      </c>
      <c r="N1680" s="2">
        <f>N1681+N1713+N1717</f>
        <v>190377.2</v>
      </c>
      <c r="O1680" s="27">
        <f t="shared" si="987"/>
        <v>99</v>
      </c>
      <c r="P1680" s="34">
        <v>190377.2</v>
      </c>
      <c r="Q1680" s="34">
        <f t="shared" si="1001"/>
        <v>0</v>
      </c>
      <c r="R1680" s="67">
        <f t="shared" si="999"/>
        <v>0</v>
      </c>
    </row>
    <row r="1681" spans="1:18">
      <c r="A1681" s="30" t="s">
        <v>472</v>
      </c>
      <c r="B1681" s="31">
        <v>922</v>
      </c>
      <c r="C1681" s="32">
        <v>4</v>
      </c>
      <c r="D1681" s="32" t="s">
        <v>94</v>
      </c>
      <c r="E1681" s="23" t="s">
        <v>94</v>
      </c>
      <c r="F1681" s="29" t="s">
        <v>94</v>
      </c>
      <c r="G1681" s="24">
        <v>78242800</v>
      </c>
      <c r="H1681" s="24">
        <v>78465500</v>
      </c>
      <c r="I1681" s="25">
        <v>78245549.060000002</v>
      </c>
      <c r="J1681" s="26">
        <f t="shared" si="985"/>
        <v>99.7</v>
      </c>
      <c r="K1681" s="2">
        <f t="shared" ref="K1681:M1681" si="1003">K1682</f>
        <v>78242.8</v>
      </c>
      <c r="L1681" s="2">
        <f t="shared" si="1003"/>
        <v>78465.5</v>
      </c>
      <c r="M1681" s="2">
        <f t="shared" si="1003"/>
        <v>78465.5</v>
      </c>
      <c r="N1681" s="2">
        <f>N1682</f>
        <v>78245.5</v>
      </c>
      <c r="O1681" s="27">
        <f t="shared" si="987"/>
        <v>99.7</v>
      </c>
      <c r="P1681" s="34">
        <v>78245.5</v>
      </c>
      <c r="Q1681" s="34">
        <f t="shared" si="1001"/>
        <v>0</v>
      </c>
      <c r="R1681" s="67">
        <f t="shared" si="999"/>
        <v>0</v>
      </c>
    </row>
    <row r="1682" spans="1:18">
      <c r="A1682" s="30" t="s">
        <v>40</v>
      </c>
      <c r="B1682" s="31">
        <v>922</v>
      </c>
      <c r="C1682" s="32">
        <v>4</v>
      </c>
      <c r="D1682" s="32">
        <v>1</v>
      </c>
      <c r="E1682" s="23" t="s">
        <v>94</v>
      </c>
      <c r="F1682" s="29" t="s">
        <v>94</v>
      </c>
      <c r="G1682" s="24">
        <v>78242800</v>
      </c>
      <c r="H1682" s="24">
        <v>78465500</v>
      </c>
      <c r="I1682" s="25">
        <v>78245549.060000002</v>
      </c>
      <c r="J1682" s="26">
        <f t="shared" si="985"/>
        <v>99.7</v>
      </c>
      <c r="K1682" s="2">
        <f t="shared" ref="K1682:M1682" si="1004">K1683+K1690+K1698+K1704+K1706+K1708+K1711</f>
        <v>78242.8</v>
      </c>
      <c r="L1682" s="2">
        <f t="shared" si="1004"/>
        <v>78465.5</v>
      </c>
      <c r="M1682" s="2">
        <f t="shared" si="1004"/>
        <v>78465.5</v>
      </c>
      <c r="N1682" s="2">
        <f>N1683+N1690+N1698+N1704+N1706+N1708+N1711</f>
        <v>78245.5</v>
      </c>
      <c r="O1682" s="27">
        <f t="shared" si="987"/>
        <v>99.7</v>
      </c>
      <c r="P1682" s="34">
        <v>78245.5</v>
      </c>
      <c r="Q1682" s="34">
        <f t="shared" si="1001"/>
        <v>0</v>
      </c>
      <c r="R1682" s="67">
        <f t="shared" si="999"/>
        <v>0</v>
      </c>
    </row>
    <row r="1683" spans="1:18" ht="63">
      <c r="A1683" s="30" t="s">
        <v>1097</v>
      </c>
      <c r="B1683" s="31">
        <v>922</v>
      </c>
      <c r="C1683" s="32">
        <v>4</v>
      </c>
      <c r="D1683" s="32">
        <v>1</v>
      </c>
      <c r="E1683" s="23" t="s">
        <v>1098</v>
      </c>
      <c r="F1683" s="29"/>
      <c r="G1683" s="24">
        <f>SUM(G1684:G1689)</f>
        <v>10894700</v>
      </c>
      <c r="H1683" s="24">
        <f t="shared" ref="H1683:I1683" si="1005">SUM(H1684:H1689)</f>
        <v>10301578.85</v>
      </c>
      <c r="I1683" s="24">
        <f t="shared" si="1005"/>
        <v>10177046.859999999</v>
      </c>
      <c r="J1683" s="26">
        <f t="shared" si="985"/>
        <v>98.8</v>
      </c>
      <c r="K1683" s="2">
        <f t="shared" ref="K1683:M1683" si="1006">SUM(K1684:K1689)</f>
        <v>10894.7</v>
      </c>
      <c r="L1683" s="2">
        <f t="shared" ref="L1683" si="1007">SUM(L1684:L1689)</f>
        <v>10301.6</v>
      </c>
      <c r="M1683" s="2">
        <f t="shared" si="1006"/>
        <v>10301.6</v>
      </c>
      <c r="N1683" s="2">
        <f>SUM(N1684:N1689)</f>
        <v>10177.1</v>
      </c>
      <c r="O1683" s="27">
        <f t="shared" si="987"/>
        <v>98.8</v>
      </c>
      <c r="P1683" s="34">
        <v>10177</v>
      </c>
      <c r="Q1683" s="34">
        <f t="shared" si="1001"/>
        <v>0.1</v>
      </c>
      <c r="R1683" s="67">
        <f t="shared" si="999"/>
        <v>0</v>
      </c>
    </row>
    <row r="1684" spans="1:18" ht="31.5">
      <c r="A1684" s="30" t="s">
        <v>187</v>
      </c>
      <c r="B1684" s="31">
        <v>922</v>
      </c>
      <c r="C1684" s="32">
        <v>4</v>
      </c>
      <c r="D1684" s="32">
        <v>1</v>
      </c>
      <c r="E1684" s="23" t="s">
        <v>1098</v>
      </c>
      <c r="F1684" s="29" t="s">
        <v>188</v>
      </c>
      <c r="G1684" s="24">
        <v>8698600</v>
      </c>
      <c r="H1684" s="24">
        <v>8713677.8000000007</v>
      </c>
      <c r="I1684" s="25">
        <v>8616298.5399999991</v>
      </c>
      <c r="J1684" s="26">
        <f t="shared" si="985"/>
        <v>98.9</v>
      </c>
      <c r="K1684" s="28">
        <f t="shared" si="990"/>
        <v>8698.6</v>
      </c>
      <c r="L1684" s="28">
        <v>8713.7000000000007</v>
      </c>
      <c r="M1684" s="2">
        <f t="shared" ref="M1684:N1746" si="1008">H1684/1000</f>
        <v>8713.7000000000007</v>
      </c>
      <c r="N1684" s="2">
        <f t="shared" si="1008"/>
        <v>8616.2999999999993</v>
      </c>
      <c r="O1684" s="27">
        <f t="shared" si="987"/>
        <v>98.9</v>
      </c>
      <c r="P1684" s="34">
        <v>8616.2999999999993</v>
      </c>
      <c r="Q1684" s="34">
        <f t="shared" si="1001"/>
        <v>0</v>
      </c>
      <c r="R1684" s="67">
        <f t="shared" si="999"/>
        <v>0</v>
      </c>
    </row>
    <row r="1685" spans="1:18" ht="31.5">
      <c r="A1685" s="30" t="s">
        <v>189</v>
      </c>
      <c r="B1685" s="31">
        <v>922</v>
      </c>
      <c r="C1685" s="32">
        <v>4</v>
      </c>
      <c r="D1685" s="32">
        <v>1</v>
      </c>
      <c r="E1685" s="23" t="s">
        <v>1098</v>
      </c>
      <c r="F1685" s="29" t="s">
        <v>190</v>
      </c>
      <c r="G1685" s="24">
        <v>195000</v>
      </c>
      <c r="H1685" s="24">
        <v>377173.7</v>
      </c>
      <c r="I1685" s="25">
        <v>373080.66</v>
      </c>
      <c r="J1685" s="26">
        <f t="shared" si="985"/>
        <v>98.9</v>
      </c>
      <c r="K1685" s="28">
        <f t="shared" si="990"/>
        <v>195</v>
      </c>
      <c r="L1685" s="28">
        <v>377.2</v>
      </c>
      <c r="M1685" s="2">
        <f t="shared" si="1008"/>
        <v>377.2</v>
      </c>
      <c r="N1685" s="2">
        <f t="shared" si="1008"/>
        <v>373.1</v>
      </c>
      <c r="O1685" s="27">
        <f t="shared" si="987"/>
        <v>98.9</v>
      </c>
      <c r="P1685" s="34">
        <v>373.1</v>
      </c>
      <c r="Q1685" s="34">
        <f t="shared" si="1001"/>
        <v>0</v>
      </c>
      <c r="R1685" s="67">
        <f t="shared" si="999"/>
        <v>0</v>
      </c>
    </row>
    <row r="1686" spans="1:18" ht="31.5">
      <c r="A1686" s="30" t="s">
        <v>191</v>
      </c>
      <c r="B1686" s="31">
        <v>922</v>
      </c>
      <c r="C1686" s="32">
        <v>4</v>
      </c>
      <c r="D1686" s="32">
        <v>1</v>
      </c>
      <c r="E1686" s="23" t="s">
        <v>1098</v>
      </c>
      <c r="F1686" s="29" t="s">
        <v>192</v>
      </c>
      <c r="G1686" s="24">
        <v>399800</v>
      </c>
      <c r="H1686" s="24">
        <v>416400.5</v>
      </c>
      <c r="I1686" s="25">
        <v>416400.5</v>
      </c>
      <c r="J1686" s="26">
        <f t="shared" si="985"/>
        <v>100</v>
      </c>
      <c r="K1686" s="28">
        <f t="shared" si="990"/>
        <v>399.8</v>
      </c>
      <c r="L1686" s="28">
        <v>416.4</v>
      </c>
      <c r="M1686" s="2">
        <f t="shared" si="1008"/>
        <v>416.4</v>
      </c>
      <c r="N1686" s="2">
        <f t="shared" si="1008"/>
        <v>416.4</v>
      </c>
      <c r="O1686" s="27">
        <f t="shared" si="987"/>
        <v>100</v>
      </c>
      <c r="P1686" s="34">
        <v>416.4</v>
      </c>
      <c r="Q1686" s="34">
        <f t="shared" si="1001"/>
        <v>0</v>
      </c>
      <c r="R1686" s="67">
        <f t="shared" si="999"/>
        <v>0</v>
      </c>
    </row>
    <row r="1687" spans="1:18" ht="31.5">
      <c r="A1687" s="30" t="s">
        <v>114</v>
      </c>
      <c r="B1687" s="31">
        <v>922</v>
      </c>
      <c r="C1687" s="32">
        <v>4</v>
      </c>
      <c r="D1687" s="32">
        <v>1</v>
      </c>
      <c r="E1687" s="23" t="s">
        <v>1098</v>
      </c>
      <c r="F1687" s="29" t="s">
        <v>115</v>
      </c>
      <c r="G1687" s="24">
        <v>1500000</v>
      </c>
      <c r="H1687" s="24">
        <v>712426.85</v>
      </c>
      <c r="I1687" s="25">
        <v>704507.16</v>
      </c>
      <c r="J1687" s="26">
        <f t="shared" si="985"/>
        <v>98.9</v>
      </c>
      <c r="K1687" s="28">
        <f t="shared" si="990"/>
        <v>1500</v>
      </c>
      <c r="L1687" s="28">
        <v>712.4</v>
      </c>
      <c r="M1687" s="2">
        <f t="shared" si="1008"/>
        <v>712.4</v>
      </c>
      <c r="N1687" s="2">
        <f t="shared" si="1008"/>
        <v>704.5</v>
      </c>
      <c r="O1687" s="27">
        <f t="shared" si="987"/>
        <v>98.9</v>
      </c>
      <c r="P1687" s="34">
        <v>704.5</v>
      </c>
      <c r="Q1687" s="34">
        <f t="shared" si="1001"/>
        <v>0</v>
      </c>
      <c r="R1687" s="67">
        <f t="shared" si="999"/>
        <v>0</v>
      </c>
    </row>
    <row r="1688" spans="1:18">
      <c r="A1688" s="30" t="s">
        <v>195</v>
      </c>
      <c r="B1688" s="31">
        <v>922</v>
      </c>
      <c r="C1688" s="32">
        <v>4</v>
      </c>
      <c r="D1688" s="32">
        <v>1</v>
      </c>
      <c r="E1688" s="23" t="s">
        <v>1098</v>
      </c>
      <c r="F1688" s="29" t="s">
        <v>196</v>
      </c>
      <c r="G1688" s="24">
        <v>65900</v>
      </c>
      <c r="H1688" s="24">
        <v>65900</v>
      </c>
      <c r="I1688" s="25">
        <v>50760</v>
      </c>
      <c r="J1688" s="26">
        <f t="shared" si="985"/>
        <v>77</v>
      </c>
      <c r="K1688" s="28">
        <f t="shared" si="990"/>
        <v>65.900000000000006</v>
      </c>
      <c r="L1688" s="28">
        <v>65.900000000000006</v>
      </c>
      <c r="M1688" s="2">
        <f t="shared" si="1008"/>
        <v>65.900000000000006</v>
      </c>
      <c r="N1688" s="2">
        <f t="shared" si="1008"/>
        <v>50.8</v>
      </c>
      <c r="O1688" s="27">
        <f t="shared" si="987"/>
        <v>77.099999999999994</v>
      </c>
      <c r="P1688" s="34">
        <v>50.8</v>
      </c>
      <c r="Q1688" s="34">
        <f t="shared" si="1001"/>
        <v>0</v>
      </c>
      <c r="R1688" s="67">
        <f t="shared" si="999"/>
        <v>0</v>
      </c>
    </row>
    <row r="1689" spans="1:18">
      <c r="A1689" s="30" t="s">
        <v>197</v>
      </c>
      <c r="B1689" s="31">
        <v>922</v>
      </c>
      <c r="C1689" s="32">
        <v>4</v>
      </c>
      <c r="D1689" s="32">
        <v>1</v>
      </c>
      <c r="E1689" s="23" t="s">
        <v>1098</v>
      </c>
      <c r="F1689" s="29" t="s">
        <v>198</v>
      </c>
      <c r="G1689" s="24">
        <v>35400</v>
      </c>
      <c r="H1689" s="24">
        <v>16000</v>
      </c>
      <c r="I1689" s="25">
        <v>16000</v>
      </c>
      <c r="J1689" s="26">
        <f t="shared" si="985"/>
        <v>100</v>
      </c>
      <c r="K1689" s="28">
        <f t="shared" si="990"/>
        <v>35.4</v>
      </c>
      <c r="L1689" s="28">
        <v>16</v>
      </c>
      <c r="M1689" s="2">
        <f t="shared" si="1008"/>
        <v>16</v>
      </c>
      <c r="N1689" s="2">
        <f t="shared" si="1008"/>
        <v>16</v>
      </c>
      <c r="O1689" s="27">
        <f t="shared" si="987"/>
        <v>100</v>
      </c>
      <c r="P1689" s="34">
        <v>16</v>
      </c>
      <c r="Q1689" s="34">
        <f t="shared" si="1001"/>
        <v>0</v>
      </c>
      <c r="R1689" s="67">
        <f t="shared" si="999"/>
        <v>0</v>
      </c>
    </row>
    <row r="1690" spans="1:18" ht="63">
      <c r="A1690" s="30" t="s">
        <v>1099</v>
      </c>
      <c r="B1690" s="31">
        <v>922</v>
      </c>
      <c r="C1690" s="32">
        <v>4</v>
      </c>
      <c r="D1690" s="32">
        <v>1</v>
      </c>
      <c r="E1690" s="23" t="s">
        <v>1100</v>
      </c>
      <c r="F1690" s="29" t="s">
        <v>94</v>
      </c>
      <c r="G1690" s="24">
        <v>44913800</v>
      </c>
      <c r="H1690" s="24">
        <v>44800142</v>
      </c>
      <c r="I1690" s="25">
        <v>44724576.049999997</v>
      </c>
      <c r="J1690" s="26">
        <f t="shared" si="985"/>
        <v>99.8</v>
      </c>
      <c r="K1690" s="2">
        <f t="shared" ref="K1690:M1690" si="1009">SUM(K1691:K1697)</f>
        <v>44913.8</v>
      </c>
      <c r="L1690" s="2">
        <f t="shared" ref="L1690" si="1010">SUM(L1691:L1697)</f>
        <v>44800.1</v>
      </c>
      <c r="M1690" s="2">
        <f t="shared" si="1009"/>
        <v>44800.1</v>
      </c>
      <c r="N1690" s="2">
        <f>SUM(N1691:N1697)</f>
        <v>44724.5</v>
      </c>
      <c r="O1690" s="27">
        <f t="shared" si="987"/>
        <v>99.8</v>
      </c>
      <c r="P1690" s="34">
        <v>44724.6</v>
      </c>
      <c r="Q1690" s="34">
        <f t="shared" si="1001"/>
        <v>-0.1</v>
      </c>
      <c r="R1690" s="67">
        <f t="shared" si="999"/>
        <v>0</v>
      </c>
    </row>
    <row r="1691" spans="1:18" ht="31.5">
      <c r="A1691" s="30" t="s">
        <v>201</v>
      </c>
      <c r="B1691" s="31">
        <v>922</v>
      </c>
      <c r="C1691" s="32">
        <v>4</v>
      </c>
      <c r="D1691" s="32">
        <v>1</v>
      </c>
      <c r="E1691" s="23" t="s">
        <v>1100</v>
      </c>
      <c r="F1691" s="29" t="s">
        <v>202</v>
      </c>
      <c r="G1691" s="24">
        <v>30249400</v>
      </c>
      <c r="H1691" s="24">
        <v>30249400</v>
      </c>
      <c r="I1691" s="25">
        <v>30190008.52</v>
      </c>
      <c r="J1691" s="26">
        <f t="shared" si="985"/>
        <v>99.8</v>
      </c>
      <c r="K1691" s="28">
        <f t="shared" si="990"/>
        <v>30249.4</v>
      </c>
      <c r="L1691" s="28">
        <v>30249.4</v>
      </c>
      <c r="M1691" s="2">
        <f t="shared" si="1008"/>
        <v>30249.4</v>
      </c>
      <c r="N1691" s="2">
        <f t="shared" si="1008"/>
        <v>30190</v>
      </c>
      <c r="O1691" s="27">
        <f t="shared" si="987"/>
        <v>99.8</v>
      </c>
      <c r="P1691" s="34">
        <v>30190</v>
      </c>
      <c r="Q1691" s="34">
        <f t="shared" si="1001"/>
        <v>0</v>
      </c>
      <c r="R1691" s="67">
        <f t="shared" si="999"/>
        <v>0</v>
      </c>
    </row>
    <row r="1692" spans="1:18" ht="31.5">
      <c r="A1692" s="30" t="s">
        <v>203</v>
      </c>
      <c r="B1692" s="31">
        <v>922</v>
      </c>
      <c r="C1692" s="32">
        <v>4</v>
      </c>
      <c r="D1692" s="32">
        <v>1</v>
      </c>
      <c r="E1692" s="23" t="s">
        <v>1100</v>
      </c>
      <c r="F1692" s="29" t="s">
        <v>204</v>
      </c>
      <c r="G1692" s="24">
        <v>64200</v>
      </c>
      <c r="H1692" s="24">
        <v>34542</v>
      </c>
      <c r="I1692" s="25">
        <v>34542</v>
      </c>
      <c r="J1692" s="26">
        <f t="shared" si="985"/>
        <v>100</v>
      </c>
      <c r="K1692" s="28">
        <f t="shared" si="990"/>
        <v>64.2</v>
      </c>
      <c r="L1692" s="28">
        <v>34.5</v>
      </c>
      <c r="M1692" s="2">
        <f t="shared" si="1008"/>
        <v>34.5</v>
      </c>
      <c r="N1692" s="2">
        <f t="shared" si="1008"/>
        <v>34.5</v>
      </c>
      <c r="O1692" s="27">
        <f t="shared" si="987"/>
        <v>100</v>
      </c>
      <c r="P1692" s="34">
        <v>34.5</v>
      </c>
      <c r="Q1692" s="34">
        <f t="shared" si="1001"/>
        <v>0</v>
      </c>
      <c r="R1692" s="67">
        <f t="shared" si="999"/>
        <v>0</v>
      </c>
    </row>
    <row r="1693" spans="1:18" ht="31.5">
      <c r="A1693" s="30" t="s">
        <v>191</v>
      </c>
      <c r="B1693" s="31">
        <v>922</v>
      </c>
      <c r="C1693" s="32">
        <v>4</v>
      </c>
      <c r="D1693" s="32">
        <v>1</v>
      </c>
      <c r="E1693" s="23" t="s">
        <v>1100</v>
      </c>
      <c r="F1693" s="29" t="s">
        <v>192</v>
      </c>
      <c r="G1693" s="24">
        <v>814800</v>
      </c>
      <c r="H1693" s="24">
        <v>870861</v>
      </c>
      <c r="I1693" s="25">
        <v>870861</v>
      </c>
      <c r="J1693" s="26">
        <f t="shared" si="985"/>
        <v>100</v>
      </c>
      <c r="K1693" s="28">
        <f t="shared" si="990"/>
        <v>814.8</v>
      </c>
      <c r="L1693" s="28">
        <v>870.9</v>
      </c>
      <c r="M1693" s="2">
        <f t="shared" si="1008"/>
        <v>870.9</v>
      </c>
      <c r="N1693" s="2">
        <f t="shared" si="1008"/>
        <v>870.9</v>
      </c>
      <c r="O1693" s="27">
        <f t="shared" si="987"/>
        <v>100</v>
      </c>
      <c r="P1693" s="34">
        <v>870.9</v>
      </c>
      <c r="Q1693" s="34">
        <f t="shared" si="1001"/>
        <v>0</v>
      </c>
      <c r="R1693" s="67">
        <f t="shared" si="999"/>
        <v>0</v>
      </c>
    </row>
    <row r="1694" spans="1:18" ht="31.5">
      <c r="A1694" s="30" t="s">
        <v>114</v>
      </c>
      <c r="B1694" s="31">
        <v>922</v>
      </c>
      <c r="C1694" s="32">
        <v>4</v>
      </c>
      <c r="D1694" s="32">
        <v>1</v>
      </c>
      <c r="E1694" s="23" t="s">
        <v>1100</v>
      </c>
      <c r="F1694" s="29" t="s">
        <v>115</v>
      </c>
      <c r="G1694" s="24">
        <v>3697100</v>
      </c>
      <c r="H1694" s="24">
        <v>3409097.34</v>
      </c>
      <c r="I1694" s="25">
        <v>3409097.34</v>
      </c>
      <c r="J1694" s="26">
        <f t="shared" si="985"/>
        <v>100</v>
      </c>
      <c r="K1694" s="28">
        <f t="shared" si="990"/>
        <v>3697.1</v>
      </c>
      <c r="L1694" s="28">
        <v>3409.1</v>
      </c>
      <c r="M1694" s="2">
        <f t="shared" si="1008"/>
        <v>3409.1</v>
      </c>
      <c r="N1694" s="2">
        <f t="shared" si="1008"/>
        <v>3409.1</v>
      </c>
      <c r="O1694" s="27">
        <f t="shared" si="987"/>
        <v>100</v>
      </c>
      <c r="P1694" s="34">
        <v>3409.1</v>
      </c>
      <c r="Q1694" s="34">
        <f t="shared" si="1001"/>
        <v>0</v>
      </c>
      <c r="R1694" s="67">
        <f t="shared" si="999"/>
        <v>0</v>
      </c>
    </row>
    <row r="1695" spans="1:18" ht="47.25">
      <c r="A1695" s="30" t="s">
        <v>211</v>
      </c>
      <c r="B1695" s="31">
        <v>922</v>
      </c>
      <c r="C1695" s="32">
        <v>4</v>
      </c>
      <c r="D1695" s="32">
        <v>1</v>
      </c>
      <c r="E1695" s="23" t="s">
        <v>1100</v>
      </c>
      <c r="F1695" s="29" t="s">
        <v>212</v>
      </c>
      <c r="G1695" s="24">
        <v>9861000</v>
      </c>
      <c r="H1695" s="24">
        <v>10042305.66</v>
      </c>
      <c r="I1695" s="25">
        <v>10042305.66</v>
      </c>
      <c r="J1695" s="26">
        <f t="shared" si="985"/>
        <v>100</v>
      </c>
      <c r="K1695" s="28">
        <f t="shared" si="990"/>
        <v>9861</v>
      </c>
      <c r="L1695" s="28">
        <v>10042.299999999999</v>
      </c>
      <c r="M1695" s="2">
        <f t="shared" si="1008"/>
        <v>10042.299999999999</v>
      </c>
      <c r="N1695" s="2">
        <f t="shared" si="1008"/>
        <v>10042.299999999999</v>
      </c>
      <c r="O1695" s="27">
        <f t="shared" si="987"/>
        <v>100</v>
      </c>
      <c r="P1695" s="34">
        <v>10042.299999999999</v>
      </c>
      <c r="Q1695" s="34">
        <f t="shared" si="1001"/>
        <v>0</v>
      </c>
      <c r="R1695" s="67">
        <f t="shared" si="999"/>
        <v>0</v>
      </c>
    </row>
    <row r="1696" spans="1:18">
      <c r="A1696" s="30" t="s">
        <v>195</v>
      </c>
      <c r="B1696" s="31">
        <v>922</v>
      </c>
      <c r="C1696" s="32">
        <v>4</v>
      </c>
      <c r="D1696" s="32">
        <v>1</v>
      </c>
      <c r="E1696" s="23" t="s">
        <v>1100</v>
      </c>
      <c r="F1696" s="29" t="s">
        <v>196</v>
      </c>
      <c r="G1696" s="24">
        <v>113500</v>
      </c>
      <c r="H1696" s="24">
        <v>100500</v>
      </c>
      <c r="I1696" s="25">
        <v>84325.53</v>
      </c>
      <c r="J1696" s="26">
        <f t="shared" si="985"/>
        <v>83.9</v>
      </c>
      <c r="K1696" s="28">
        <f t="shared" si="990"/>
        <v>113.5</v>
      </c>
      <c r="L1696" s="28">
        <v>100.5</v>
      </c>
      <c r="M1696" s="2">
        <f t="shared" si="1008"/>
        <v>100.5</v>
      </c>
      <c r="N1696" s="2">
        <f t="shared" si="1008"/>
        <v>84.3</v>
      </c>
      <c r="O1696" s="27">
        <f t="shared" si="987"/>
        <v>83.9</v>
      </c>
      <c r="P1696" s="34">
        <v>84.3</v>
      </c>
      <c r="Q1696" s="34">
        <f t="shared" si="1001"/>
        <v>0</v>
      </c>
      <c r="R1696" s="67">
        <f t="shared" si="999"/>
        <v>0</v>
      </c>
    </row>
    <row r="1697" spans="1:18">
      <c r="A1697" s="30" t="s">
        <v>197</v>
      </c>
      <c r="B1697" s="31">
        <v>922</v>
      </c>
      <c r="C1697" s="32">
        <v>4</v>
      </c>
      <c r="D1697" s="32">
        <v>1</v>
      </c>
      <c r="E1697" s="23" t="s">
        <v>1100</v>
      </c>
      <c r="F1697" s="29" t="s">
        <v>198</v>
      </c>
      <c r="G1697" s="24">
        <v>113800</v>
      </c>
      <c r="H1697" s="24">
        <v>93436</v>
      </c>
      <c r="I1697" s="25">
        <v>93436</v>
      </c>
      <c r="J1697" s="26">
        <f t="shared" si="985"/>
        <v>100</v>
      </c>
      <c r="K1697" s="28">
        <f t="shared" si="990"/>
        <v>113.8</v>
      </c>
      <c r="L1697" s="28">
        <v>93.4</v>
      </c>
      <c r="M1697" s="2">
        <f t="shared" si="1008"/>
        <v>93.4</v>
      </c>
      <c r="N1697" s="2">
        <f t="shared" si="1008"/>
        <v>93.4</v>
      </c>
      <c r="O1697" s="27">
        <f t="shared" si="987"/>
        <v>100</v>
      </c>
      <c r="P1697" s="34">
        <v>93.4</v>
      </c>
      <c r="Q1697" s="34">
        <f t="shared" si="1001"/>
        <v>0</v>
      </c>
      <c r="R1697" s="67">
        <f t="shared" si="999"/>
        <v>0</v>
      </c>
    </row>
    <row r="1698" spans="1:18" ht="63">
      <c r="A1698" s="30" t="s">
        <v>1101</v>
      </c>
      <c r="B1698" s="31">
        <v>922</v>
      </c>
      <c r="C1698" s="32">
        <v>4</v>
      </c>
      <c r="D1698" s="32">
        <v>1</v>
      </c>
      <c r="E1698" s="23" t="s">
        <v>1102</v>
      </c>
      <c r="F1698" s="29" t="s">
        <v>94</v>
      </c>
      <c r="G1698" s="24">
        <v>19621200</v>
      </c>
      <c r="H1698" s="24">
        <v>20308147</v>
      </c>
      <c r="I1698" s="25">
        <v>20308147</v>
      </c>
      <c r="J1698" s="26">
        <f t="shared" si="985"/>
        <v>100</v>
      </c>
      <c r="K1698" s="2">
        <f t="shared" ref="K1698:M1698" si="1011">SUM(K1699:K1703)</f>
        <v>19621.2</v>
      </c>
      <c r="L1698" s="2">
        <f t="shared" si="1011"/>
        <v>20308.099999999999</v>
      </c>
      <c r="M1698" s="2">
        <f t="shared" si="1011"/>
        <v>20308.099999999999</v>
      </c>
      <c r="N1698" s="2">
        <f>SUM(N1699:N1703)</f>
        <v>20308.099999999999</v>
      </c>
      <c r="O1698" s="27">
        <f t="shared" si="987"/>
        <v>100</v>
      </c>
      <c r="P1698" s="34">
        <v>20308.099999999999</v>
      </c>
      <c r="Q1698" s="34">
        <f t="shared" si="1001"/>
        <v>0</v>
      </c>
      <c r="R1698" s="67">
        <f t="shared" si="999"/>
        <v>0</v>
      </c>
    </row>
    <row r="1699" spans="1:18" ht="31.5">
      <c r="A1699" s="30" t="s">
        <v>114</v>
      </c>
      <c r="B1699" s="31">
        <v>922</v>
      </c>
      <c r="C1699" s="32">
        <v>4</v>
      </c>
      <c r="D1699" s="32">
        <v>1</v>
      </c>
      <c r="E1699" s="23" t="s">
        <v>1102</v>
      </c>
      <c r="F1699" s="29" t="s">
        <v>115</v>
      </c>
      <c r="G1699" s="24">
        <v>5980393</v>
      </c>
      <c r="H1699" s="24">
        <v>596034</v>
      </c>
      <c r="I1699" s="25">
        <v>596034</v>
      </c>
      <c r="J1699" s="26">
        <f t="shared" si="985"/>
        <v>100</v>
      </c>
      <c r="K1699" s="28">
        <f t="shared" si="990"/>
        <v>5980.4</v>
      </c>
      <c r="L1699" s="28">
        <v>596</v>
      </c>
      <c r="M1699" s="2">
        <f t="shared" si="1008"/>
        <v>596</v>
      </c>
      <c r="N1699" s="2">
        <f t="shared" si="1008"/>
        <v>596</v>
      </c>
      <c r="O1699" s="27">
        <f t="shared" si="987"/>
        <v>100</v>
      </c>
      <c r="P1699" s="34">
        <v>596</v>
      </c>
      <c r="Q1699" s="34">
        <f t="shared" si="1001"/>
        <v>0</v>
      </c>
      <c r="R1699" s="67">
        <f t="shared" si="999"/>
        <v>-0.01</v>
      </c>
    </row>
    <row r="1700" spans="1:18" ht="31.5">
      <c r="A1700" s="30" t="s">
        <v>98</v>
      </c>
      <c r="B1700" s="31">
        <v>922</v>
      </c>
      <c r="C1700" s="32">
        <v>4</v>
      </c>
      <c r="D1700" s="32">
        <v>1</v>
      </c>
      <c r="E1700" s="23" t="s">
        <v>1102</v>
      </c>
      <c r="F1700" s="29" t="s">
        <v>99</v>
      </c>
      <c r="G1700" s="24">
        <v>0</v>
      </c>
      <c r="H1700" s="24">
        <v>3984300</v>
      </c>
      <c r="I1700" s="25">
        <v>3984300</v>
      </c>
      <c r="J1700" s="26">
        <f t="shared" si="985"/>
        <v>100</v>
      </c>
      <c r="K1700" s="28">
        <f t="shared" si="990"/>
        <v>0</v>
      </c>
      <c r="L1700" s="28">
        <v>3984.3</v>
      </c>
      <c r="M1700" s="2">
        <f t="shared" si="1008"/>
        <v>3984.3</v>
      </c>
      <c r="N1700" s="2">
        <f t="shared" si="1008"/>
        <v>3984.3</v>
      </c>
      <c r="O1700" s="27">
        <f t="shared" si="987"/>
        <v>100</v>
      </c>
      <c r="P1700" s="34">
        <v>3984.3</v>
      </c>
      <c r="Q1700" s="34">
        <f t="shared" si="1001"/>
        <v>0</v>
      </c>
      <c r="R1700" s="67">
        <f t="shared" si="999"/>
        <v>0</v>
      </c>
    </row>
    <row r="1701" spans="1:18">
      <c r="A1701" s="30" t="s">
        <v>257</v>
      </c>
      <c r="B1701" s="31">
        <v>922</v>
      </c>
      <c r="C1701" s="32">
        <v>4</v>
      </c>
      <c r="D1701" s="32">
        <v>1</v>
      </c>
      <c r="E1701" s="23" t="s">
        <v>1102</v>
      </c>
      <c r="F1701" s="29" t="s">
        <v>258</v>
      </c>
      <c r="G1701" s="24">
        <v>6873830</v>
      </c>
      <c r="H1701" s="24">
        <v>6873830</v>
      </c>
      <c r="I1701" s="25">
        <v>6873830</v>
      </c>
      <c r="J1701" s="26">
        <f t="shared" si="985"/>
        <v>100</v>
      </c>
      <c r="K1701" s="28">
        <f t="shared" si="990"/>
        <v>6873.8</v>
      </c>
      <c r="L1701" s="28">
        <v>6873.8</v>
      </c>
      <c r="M1701" s="2">
        <f t="shared" si="1008"/>
        <v>6873.8</v>
      </c>
      <c r="N1701" s="2">
        <f t="shared" si="1008"/>
        <v>6873.8</v>
      </c>
      <c r="O1701" s="27">
        <f t="shared" si="987"/>
        <v>100</v>
      </c>
      <c r="P1701" s="34">
        <v>6873.8</v>
      </c>
      <c r="Q1701" s="34">
        <f t="shared" si="1001"/>
        <v>0</v>
      </c>
      <c r="R1701" s="67">
        <f t="shared" si="999"/>
        <v>0.03</v>
      </c>
    </row>
    <row r="1702" spans="1:18" ht="47.25">
      <c r="A1702" s="30" t="s">
        <v>211</v>
      </c>
      <c r="B1702" s="31">
        <v>922</v>
      </c>
      <c r="C1702" s="32">
        <v>4</v>
      </c>
      <c r="D1702" s="32">
        <v>1</v>
      </c>
      <c r="E1702" s="23" t="s">
        <v>1102</v>
      </c>
      <c r="F1702" s="29" t="s">
        <v>212</v>
      </c>
      <c r="G1702" s="24">
        <v>3628677</v>
      </c>
      <c r="H1702" s="24">
        <v>8736383</v>
      </c>
      <c r="I1702" s="25">
        <v>8736383</v>
      </c>
      <c r="J1702" s="26">
        <f t="shared" si="985"/>
        <v>100</v>
      </c>
      <c r="K1702" s="28">
        <f t="shared" si="990"/>
        <v>3628.7</v>
      </c>
      <c r="L1702" s="28">
        <v>8736.4</v>
      </c>
      <c r="M1702" s="2">
        <f t="shared" si="1008"/>
        <v>8736.4</v>
      </c>
      <c r="N1702" s="2">
        <f t="shared" si="1008"/>
        <v>8736.4</v>
      </c>
      <c r="O1702" s="27">
        <f t="shared" si="987"/>
        <v>100</v>
      </c>
      <c r="P1702" s="34">
        <v>8736.4</v>
      </c>
      <c r="Q1702" s="34">
        <f t="shared" si="1001"/>
        <v>0</v>
      </c>
      <c r="R1702" s="67">
        <f t="shared" si="999"/>
        <v>-0.02</v>
      </c>
    </row>
    <row r="1703" spans="1:18" ht="47.25">
      <c r="A1703" s="30" t="s">
        <v>484</v>
      </c>
      <c r="B1703" s="31">
        <v>922</v>
      </c>
      <c r="C1703" s="32">
        <v>4</v>
      </c>
      <c r="D1703" s="32">
        <v>1</v>
      </c>
      <c r="E1703" s="23" t="s">
        <v>1102</v>
      </c>
      <c r="F1703" s="29" t="s">
        <v>485</v>
      </c>
      <c r="G1703" s="24">
        <v>3138300</v>
      </c>
      <c r="H1703" s="24">
        <v>117600</v>
      </c>
      <c r="I1703" s="25">
        <v>117600</v>
      </c>
      <c r="J1703" s="26">
        <f t="shared" si="985"/>
        <v>100</v>
      </c>
      <c r="K1703" s="28">
        <f t="shared" si="990"/>
        <v>3138.3</v>
      </c>
      <c r="L1703" s="28">
        <v>117.6</v>
      </c>
      <c r="M1703" s="2">
        <f t="shared" si="1008"/>
        <v>117.6</v>
      </c>
      <c r="N1703" s="2">
        <f t="shared" si="1008"/>
        <v>117.6</v>
      </c>
      <c r="O1703" s="27">
        <f t="shared" si="987"/>
        <v>100</v>
      </c>
      <c r="P1703" s="34">
        <v>117.6</v>
      </c>
      <c r="Q1703" s="34">
        <f t="shared" si="1001"/>
        <v>0</v>
      </c>
      <c r="R1703" s="67">
        <f t="shared" si="999"/>
        <v>0</v>
      </c>
    </row>
    <row r="1704" spans="1:18" ht="63">
      <c r="A1704" s="30" t="s">
        <v>1103</v>
      </c>
      <c r="B1704" s="31">
        <v>922</v>
      </c>
      <c r="C1704" s="32">
        <v>4</v>
      </c>
      <c r="D1704" s="32">
        <v>1</v>
      </c>
      <c r="E1704" s="23" t="s">
        <v>1104</v>
      </c>
      <c r="F1704" s="29" t="s">
        <v>94</v>
      </c>
      <c r="G1704" s="24">
        <v>0</v>
      </c>
      <c r="H1704" s="24">
        <v>151053</v>
      </c>
      <c r="I1704" s="25">
        <v>150990</v>
      </c>
      <c r="J1704" s="26">
        <f t="shared" si="985"/>
        <v>100</v>
      </c>
      <c r="K1704" s="2">
        <f t="shared" ref="K1704:M1704" si="1012">K1705</f>
        <v>0</v>
      </c>
      <c r="L1704" s="2">
        <f t="shared" si="1012"/>
        <v>151.1</v>
      </c>
      <c r="M1704" s="2">
        <f t="shared" si="1012"/>
        <v>151.1</v>
      </c>
      <c r="N1704" s="2">
        <f>N1705</f>
        <v>151</v>
      </c>
      <c r="O1704" s="27">
        <f t="shared" si="987"/>
        <v>99.9</v>
      </c>
      <c r="P1704" s="34">
        <v>151</v>
      </c>
      <c r="Q1704" s="34">
        <f t="shared" si="1001"/>
        <v>0</v>
      </c>
      <c r="R1704" s="67">
        <f t="shared" si="999"/>
        <v>0</v>
      </c>
    </row>
    <row r="1705" spans="1:18" ht="47.25">
      <c r="A1705" s="30" t="s">
        <v>484</v>
      </c>
      <c r="B1705" s="31">
        <v>922</v>
      </c>
      <c r="C1705" s="32">
        <v>4</v>
      </c>
      <c r="D1705" s="32">
        <v>1</v>
      </c>
      <c r="E1705" s="23" t="s">
        <v>1104</v>
      </c>
      <c r="F1705" s="29" t="s">
        <v>485</v>
      </c>
      <c r="G1705" s="24">
        <v>0</v>
      </c>
      <c r="H1705" s="24">
        <v>151053</v>
      </c>
      <c r="I1705" s="25">
        <v>150990</v>
      </c>
      <c r="J1705" s="26">
        <f t="shared" si="985"/>
        <v>100</v>
      </c>
      <c r="K1705" s="28">
        <f t="shared" si="990"/>
        <v>0</v>
      </c>
      <c r="L1705" s="28">
        <v>151.1</v>
      </c>
      <c r="M1705" s="2">
        <f t="shared" si="1008"/>
        <v>151.1</v>
      </c>
      <c r="N1705" s="2">
        <f t="shared" si="1008"/>
        <v>151</v>
      </c>
      <c r="O1705" s="27">
        <f t="shared" si="987"/>
        <v>99.9</v>
      </c>
      <c r="P1705" s="34">
        <v>151</v>
      </c>
      <c r="Q1705" s="34">
        <f t="shared" si="1001"/>
        <v>0</v>
      </c>
      <c r="R1705" s="67">
        <f t="shared" si="999"/>
        <v>0</v>
      </c>
    </row>
    <row r="1706" spans="1:18" ht="63">
      <c r="A1706" s="30" t="s">
        <v>1105</v>
      </c>
      <c r="B1706" s="31">
        <v>922</v>
      </c>
      <c r="C1706" s="32">
        <v>4</v>
      </c>
      <c r="D1706" s="32">
        <v>1</v>
      </c>
      <c r="E1706" s="23" t="s">
        <v>1106</v>
      </c>
      <c r="F1706" s="29" t="s">
        <v>94</v>
      </c>
      <c r="G1706" s="24">
        <v>838000</v>
      </c>
      <c r="H1706" s="24">
        <v>0</v>
      </c>
      <c r="I1706" s="25">
        <v>0</v>
      </c>
      <c r="J1706" s="26"/>
      <c r="K1706" s="2">
        <f t="shared" ref="K1706:M1706" si="1013">K1707</f>
        <v>838</v>
      </c>
      <c r="L1706" s="2">
        <f t="shared" si="1013"/>
        <v>0</v>
      </c>
      <c r="M1706" s="2">
        <f t="shared" si="1013"/>
        <v>0</v>
      </c>
      <c r="N1706" s="2">
        <f>N1707</f>
        <v>0</v>
      </c>
      <c r="O1706" s="27"/>
      <c r="P1706" s="34">
        <v>0</v>
      </c>
      <c r="Q1706" s="34">
        <f t="shared" si="1001"/>
        <v>0</v>
      </c>
      <c r="R1706" s="67">
        <f t="shared" si="999"/>
        <v>0</v>
      </c>
    </row>
    <row r="1707" spans="1:18" ht="47.25">
      <c r="A1707" s="30" t="s">
        <v>484</v>
      </c>
      <c r="B1707" s="31">
        <v>922</v>
      </c>
      <c r="C1707" s="32">
        <v>4</v>
      </c>
      <c r="D1707" s="32">
        <v>1</v>
      </c>
      <c r="E1707" s="23" t="s">
        <v>1106</v>
      </c>
      <c r="F1707" s="29" t="s">
        <v>485</v>
      </c>
      <c r="G1707" s="24">
        <v>838000</v>
      </c>
      <c r="H1707" s="24">
        <v>0</v>
      </c>
      <c r="I1707" s="25">
        <v>0</v>
      </c>
      <c r="J1707" s="26"/>
      <c r="K1707" s="28">
        <f t="shared" si="990"/>
        <v>838</v>
      </c>
      <c r="L1707" s="28">
        <f t="shared" si="990"/>
        <v>0</v>
      </c>
      <c r="M1707" s="2">
        <f t="shared" si="1008"/>
        <v>0</v>
      </c>
      <c r="N1707" s="2">
        <f t="shared" si="1008"/>
        <v>0</v>
      </c>
      <c r="O1707" s="27"/>
      <c r="P1707" s="34">
        <v>0</v>
      </c>
      <c r="Q1707" s="34">
        <f t="shared" si="1001"/>
        <v>0</v>
      </c>
      <c r="R1707" s="67">
        <f t="shared" si="999"/>
        <v>0</v>
      </c>
    </row>
    <row r="1708" spans="1:18" ht="63">
      <c r="A1708" s="30" t="s">
        <v>1107</v>
      </c>
      <c r="B1708" s="31">
        <v>922</v>
      </c>
      <c r="C1708" s="32">
        <v>4</v>
      </c>
      <c r="D1708" s="32">
        <v>1</v>
      </c>
      <c r="E1708" s="23" t="s">
        <v>1108</v>
      </c>
      <c r="F1708" s="29" t="s">
        <v>94</v>
      </c>
      <c r="G1708" s="24">
        <v>1975100</v>
      </c>
      <c r="H1708" s="24">
        <v>2868800</v>
      </c>
      <c r="I1708" s="25">
        <v>2849010</v>
      </c>
      <c r="J1708" s="26">
        <f t="shared" si="985"/>
        <v>99.3</v>
      </c>
      <c r="K1708" s="2">
        <f t="shared" ref="K1708:M1708" si="1014">SUM(K1709:K1710)</f>
        <v>1975.1</v>
      </c>
      <c r="L1708" s="2">
        <f t="shared" si="1014"/>
        <v>2868.8</v>
      </c>
      <c r="M1708" s="2">
        <f t="shared" si="1014"/>
        <v>2868.8</v>
      </c>
      <c r="N1708" s="2">
        <f>SUM(N1709:N1710)</f>
        <v>2849</v>
      </c>
      <c r="O1708" s="27">
        <f t="shared" si="987"/>
        <v>99.3</v>
      </c>
      <c r="P1708" s="34">
        <v>2849</v>
      </c>
      <c r="Q1708" s="34">
        <f t="shared" si="1001"/>
        <v>0</v>
      </c>
      <c r="R1708" s="67">
        <f t="shared" si="999"/>
        <v>0</v>
      </c>
    </row>
    <row r="1709" spans="1:18" ht="31.5">
      <c r="A1709" s="30" t="s">
        <v>114</v>
      </c>
      <c r="B1709" s="31">
        <v>922</v>
      </c>
      <c r="C1709" s="32">
        <v>4</v>
      </c>
      <c r="D1709" s="32">
        <v>1</v>
      </c>
      <c r="E1709" s="23" t="s">
        <v>1108</v>
      </c>
      <c r="F1709" s="29" t="s">
        <v>115</v>
      </c>
      <c r="G1709" s="24">
        <v>1975100</v>
      </c>
      <c r="H1709" s="24">
        <v>0</v>
      </c>
      <c r="I1709" s="25">
        <v>0</v>
      </c>
      <c r="J1709" s="26"/>
      <c r="K1709" s="28">
        <f t="shared" si="990"/>
        <v>1975.1</v>
      </c>
      <c r="L1709" s="28">
        <f t="shared" si="990"/>
        <v>0</v>
      </c>
      <c r="M1709" s="2">
        <f t="shared" si="1008"/>
        <v>0</v>
      </c>
      <c r="N1709" s="2">
        <f t="shared" si="1008"/>
        <v>0</v>
      </c>
      <c r="O1709" s="27"/>
      <c r="P1709" s="34">
        <v>0</v>
      </c>
      <c r="Q1709" s="34">
        <f t="shared" si="1001"/>
        <v>0</v>
      </c>
      <c r="R1709" s="67">
        <f t="shared" si="999"/>
        <v>0</v>
      </c>
    </row>
    <row r="1710" spans="1:18" ht="47.25">
      <c r="A1710" s="30" t="s">
        <v>484</v>
      </c>
      <c r="B1710" s="31">
        <v>922</v>
      </c>
      <c r="C1710" s="32">
        <v>4</v>
      </c>
      <c r="D1710" s="32">
        <v>1</v>
      </c>
      <c r="E1710" s="23" t="s">
        <v>1108</v>
      </c>
      <c r="F1710" s="29" t="s">
        <v>485</v>
      </c>
      <c r="G1710" s="24">
        <v>0</v>
      </c>
      <c r="H1710" s="24">
        <v>2868800</v>
      </c>
      <c r="I1710" s="25">
        <v>2849010</v>
      </c>
      <c r="J1710" s="26">
        <f t="shared" si="985"/>
        <v>99.3</v>
      </c>
      <c r="K1710" s="28">
        <f t="shared" si="990"/>
        <v>0</v>
      </c>
      <c r="L1710" s="28">
        <v>2868.8</v>
      </c>
      <c r="M1710" s="2">
        <f t="shared" si="1008"/>
        <v>2868.8</v>
      </c>
      <c r="N1710" s="2">
        <f t="shared" si="1008"/>
        <v>2849</v>
      </c>
      <c r="O1710" s="27">
        <f t="shared" si="987"/>
        <v>99.3</v>
      </c>
      <c r="P1710" s="34">
        <v>2849</v>
      </c>
      <c r="Q1710" s="34">
        <f t="shared" si="1001"/>
        <v>0</v>
      </c>
      <c r="R1710" s="67">
        <f t="shared" si="999"/>
        <v>0</v>
      </c>
    </row>
    <row r="1711" spans="1:18" ht="31.5">
      <c r="A1711" s="30" t="s">
        <v>259</v>
      </c>
      <c r="B1711" s="31">
        <v>922</v>
      </c>
      <c r="C1711" s="32">
        <v>4</v>
      </c>
      <c r="D1711" s="32">
        <v>1</v>
      </c>
      <c r="E1711" s="23" t="s">
        <v>260</v>
      </c>
      <c r="F1711" s="29" t="s">
        <v>94</v>
      </c>
      <c r="G1711" s="24">
        <v>0</v>
      </c>
      <c r="H1711" s="24">
        <v>35779.15</v>
      </c>
      <c r="I1711" s="25">
        <v>35779.15</v>
      </c>
      <c r="J1711" s="26">
        <f t="shared" si="985"/>
        <v>100</v>
      </c>
      <c r="K1711" s="2">
        <f t="shared" ref="K1711:M1711" si="1015">K1712</f>
        <v>0</v>
      </c>
      <c r="L1711" s="2">
        <f t="shared" si="1015"/>
        <v>35.799999999999997</v>
      </c>
      <c r="M1711" s="2">
        <f t="shared" si="1015"/>
        <v>35.799999999999997</v>
      </c>
      <c r="N1711" s="2">
        <f>N1712</f>
        <v>35.799999999999997</v>
      </c>
      <c r="O1711" s="27">
        <f t="shared" si="987"/>
        <v>100</v>
      </c>
      <c r="P1711" s="34">
        <v>35.799999999999997</v>
      </c>
      <c r="Q1711" s="34">
        <f t="shared" si="1001"/>
        <v>0</v>
      </c>
      <c r="R1711" s="67">
        <f t="shared" si="999"/>
        <v>0</v>
      </c>
    </row>
    <row r="1712" spans="1:18" ht="94.5">
      <c r="A1712" s="30" t="s">
        <v>245</v>
      </c>
      <c r="B1712" s="31">
        <v>922</v>
      </c>
      <c r="C1712" s="32">
        <v>4</v>
      </c>
      <c r="D1712" s="32">
        <v>1</v>
      </c>
      <c r="E1712" s="23" t="s">
        <v>260</v>
      </c>
      <c r="F1712" s="29" t="s">
        <v>246</v>
      </c>
      <c r="G1712" s="24">
        <v>0</v>
      </c>
      <c r="H1712" s="24">
        <v>35779.15</v>
      </c>
      <c r="I1712" s="25">
        <v>35779.15</v>
      </c>
      <c r="J1712" s="26">
        <f t="shared" si="985"/>
        <v>100</v>
      </c>
      <c r="K1712" s="28">
        <f t="shared" si="990"/>
        <v>0</v>
      </c>
      <c r="L1712" s="28">
        <v>35.799999999999997</v>
      </c>
      <c r="M1712" s="2">
        <f t="shared" si="1008"/>
        <v>35.799999999999997</v>
      </c>
      <c r="N1712" s="2">
        <f t="shared" si="1008"/>
        <v>35.799999999999997</v>
      </c>
      <c r="O1712" s="27">
        <f t="shared" si="987"/>
        <v>100</v>
      </c>
      <c r="P1712" s="34">
        <v>35.799999999999997</v>
      </c>
      <c r="Q1712" s="34">
        <f t="shared" si="1001"/>
        <v>0</v>
      </c>
      <c r="R1712" s="67">
        <f t="shared" si="999"/>
        <v>0</v>
      </c>
    </row>
    <row r="1713" spans="1:18">
      <c r="A1713" s="30" t="s">
        <v>95</v>
      </c>
      <c r="B1713" s="31">
        <v>922</v>
      </c>
      <c r="C1713" s="32">
        <v>7</v>
      </c>
      <c r="D1713" s="32" t="s">
        <v>94</v>
      </c>
      <c r="E1713" s="23" t="s">
        <v>94</v>
      </c>
      <c r="F1713" s="29" t="s">
        <v>94</v>
      </c>
      <c r="G1713" s="24">
        <v>76000</v>
      </c>
      <c r="H1713" s="24">
        <v>76000</v>
      </c>
      <c r="I1713" s="25">
        <v>43600</v>
      </c>
      <c r="J1713" s="26">
        <f t="shared" si="985"/>
        <v>57.4</v>
      </c>
      <c r="K1713" s="2">
        <f t="shared" ref="K1713:M1715" si="1016">K1714</f>
        <v>76</v>
      </c>
      <c r="L1713" s="2">
        <f t="shared" si="1016"/>
        <v>76</v>
      </c>
      <c r="M1713" s="2">
        <f t="shared" si="1016"/>
        <v>76</v>
      </c>
      <c r="N1713" s="2">
        <f>N1714</f>
        <v>43.6</v>
      </c>
      <c r="O1713" s="27">
        <f t="shared" si="987"/>
        <v>57.4</v>
      </c>
      <c r="P1713" s="34">
        <v>43.6</v>
      </c>
      <c r="Q1713" s="34">
        <f t="shared" si="1001"/>
        <v>0</v>
      </c>
      <c r="R1713" s="67">
        <f t="shared" si="999"/>
        <v>0</v>
      </c>
    </row>
    <row r="1714" spans="1:18" ht="31.5">
      <c r="A1714" s="30" t="s">
        <v>58</v>
      </c>
      <c r="B1714" s="31">
        <v>922</v>
      </c>
      <c r="C1714" s="32">
        <v>7</v>
      </c>
      <c r="D1714" s="32">
        <v>5</v>
      </c>
      <c r="E1714" s="23" t="s">
        <v>94</v>
      </c>
      <c r="F1714" s="29" t="s">
        <v>94</v>
      </c>
      <c r="G1714" s="24">
        <v>76000</v>
      </c>
      <c r="H1714" s="24">
        <v>76000</v>
      </c>
      <c r="I1714" s="25">
        <v>43600</v>
      </c>
      <c r="J1714" s="26">
        <f t="shared" si="985"/>
        <v>57.4</v>
      </c>
      <c r="K1714" s="2">
        <f t="shared" si="1016"/>
        <v>76</v>
      </c>
      <c r="L1714" s="2">
        <f t="shared" si="1016"/>
        <v>76</v>
      </c>
      <c r="M1714" s="2">
        <f t="shared" si="1016"/>
        <v>76</v>
      </c>
      <c r="N1714" s="2">
        <f>N1715</f>
        <v>43.6</v>
      </c>
      <c r="O1714" s="27">
        <f t="shared" si="987"/>
        <v>57.4</v>
      </c>
      <c r="P1714" s="34">
        <v>43.6</v>
      </c>
      <c r="Q1714" s="34">
        <f t="shared" si="1001"/>
        <v>0</v>
      </c>
      <c r="R1714" s="67">
        <f t="shared" si="999"/>
        <v>0</v>
      </c>
    </row>
    <row r="1715" spans="1:18" ht="63">
      <c r="A1715" s="30" t="s">
        <v>1097</v>
      </c>
      <c r="B1715" s="31">
        <v>922</v>
      </c>
      <c r="C1715" s="32">
        <v>7</v>
      </c>
      <c r="D1715" s="32">
        <v>5</v>
      </c>
      <c r="E1715" s="23" t="s">
        <v>1109</v>
      </c>
      <c r="F1715" s="29"/>
      <c r="G1715" s="24">
        <v>76000</v>
      </c>
      <c r="H1715" s="24">
        <v>76000</v>
      </c>
      <c r="I1715" s="25">
        <v>43600</v>
      </c>
      <c r="J1715" s="26">
        <f t="shared" si="985"/>
        <v>57.4</v>
      </c>
      <c r="K1715" s="2">
        <f t="shared" si="1016"/>
        <v>76</v>
      </c>
      <c r="L1715" s="2">
        <f t="shared" si="1016"/>
        <v>76</v>
      </c>
      <c r="M1715" s="2">
        <f t="shared" si="1016"/>
        <v>76</v>
      </c>
      <c r="N1715" s="2">
        <f>N1716</f>
        <v>43.6</v>
      </c>
      <c r="O1715" s="27">
        <f t="shared" si="987"/>
        <v>57.4</v>
      </c>
      <c r="P1715" s="34">
        <v>43.6</v>
      </c>
      <c r="Q1715" s="34">
        <f t="shared" si="1001"/>
        <v>0</v>
      </c>
      <c r="R1715" s="67">
        <f t="shared" si="999"/>
        <v>0</v>
      </c>
    </row>
    <row r="1716" spans="1:18" ht="31.5">
      <c r="A1716" s="30" t="s">
        <v>114</v>
      </c>
      <c r="B1716" s="31">
        <v>922</v>
      </c>
      <c r="C1716" s="32">
        <v>7</v>
      </c>
      <c r="D1716" s="32">
        <v>5</v>
      </c>
      <c r="E1716" s="23" t="s">
        <v>1109</v>
      </c>
      <c r="F1716" s="29" t="s">
        <v>115</v>
      </c>
      <c r="G1716" s="24">
        <v>76000</v>
      </c>
      <c r="H1716" s="24">
        <v>76000</v>
      </c>
      <c r="I1716" s="25">
        <v>43600</v>
      </c>
      <c r="J1716" s="26">
        <f t="shared" si="985"/>
        <v>57.4</v>
      </c>
      <c r="K1716" s="28">
        <f t="shared" si="990"/>
        <v>76</v>
      </c>
      <c r="L1716" s="28">
        <v>76</v>
      </c>
      <c r="M1716" s="2">
        <f t="shared" si="1008"/>
        <v>76</v>
      </c>
      <c r="N1716" s="2">
        <f t="shared" si="1008"/>
        <v>43.6</v>
      </c>
      <c r="O1716" s="27">
        <f t="shared" si="987"/>
        <v>57.4</v>
      </c>
      <c r="P1716" s="34">
        <v>43.6</v>
      </c>
      <c r="Q1716" s="34">
        <f t="shared" si="1001"/>
        <v>0</v>
      </c>
      <c r="R1716" s="67">
        <f t="shared" si="999"/>
        <v>0</v>
      </c>
    </row>
    <row r="1717" spans="1:18">
      <c r="A1717" s="30" t="s">
        <v>463</v>
      </c>
      <c r="B1717" s="31">
        <v>922</v>
      </c>
      <c r="C1717" s="32">
        <v>10</v>
      </c>
      <c r="D1717" s="32" t="s">
        <v>94</v>
      </c>
      <c r="E1717" s="23" t="s">
        <v>94</v>
      </c>
      <c r="F1717" s="29" t="s">
        <v>94</v>
      </c>
      <c r="G1717" s="24">
        <v>94426700</v>
      </c>
      <c r="H1717" s="24">
        <v>113791100</v>
      </c>
      <c r="I1717" s="25">
        <v>112088057.33</v>
      </c>
      <c r="J1717" s="26">
        <f t="shared" si="985"/>
        <v>98.5</v>
      </c>
      <c r="K1717" s="2">
        <f t="shared" ref="K1717:M1717" si="1017">K1718+K1721</f>
        <v>94426.7</v>
      </c>
      <c r="L1717" s="2">
        <f t="shared" si="1017"/>
        <v>113105.60000000001</v>
      </c>
      <c r="M1717" s="2">
        <f t="shared" si="1017"/>
        <v>113791.1</v>
      </c>
      <c r="N1717" s="2">
        <f>N1718+N1721</f>
        <v>112088.1</v>
      </c>
      <c r="O1717" s="27">
        <f t="shared" si="987"/>
        <v>98.5</v>
      </c>
      <c r="P1717" s="34">
        <v>112088.1</v>
      </c>
      <c r="Q1717" s="34">
        <f t="shared" si="1001"/>
        <v>0</v>
      </c>
      <c r="R1717" s="67">
        <f t="shared" si="999"/>
        <v>0</v>
      </c>
    </row>
    <row r="1718" spans="1:18">
      <c r="A1718" s="30" t="s">
        <v>70</v>
      </c>
      <c r="B1718" s="31">
        <v>922</v>
      </c>
      <c r="C1718" s="32">
        <v>10</v>
      </c>
      <c r="D1718" s="32">
        <v>1</v>
      </c>
      <c r="E1718" s="23" t="s">
        <v>94</v>
      </c>
      <c r="F1718" s="29" t="s">
        <v>94</v>
      </c>
      <c r="G1718" s="24">
        <v>10284300</v>
      </c>
      <c r="H1718" s="24">
        <v>10284300</v>
      </c>
      <c r="I1718" s="25">
        <v>9853322.5500000007</v>
      </c>
      <c r="J1718" s="26">
        <f t="shared" si="985"/>
        <v>95.8</v>
      </c>
      <c r="K1718" s="2">
        <f t="shared" ref="K1718:M1719" si="1018">K1719</f>
        <v>10284.299999999999</v>
      </c>
      <c r="L1718" s="2">
        <f t="shared" si="1018"/>
        <v>10284.299999999999</v>
      </c>
      <c r="M1718" s="2">
        <f t="shared" si="1018"/>
        <v>10284.299999999999</v>
      </c>
      <c r="N1718" s="2">
        <f>N1719</f>
        <v>9853.2999999999993</v>
      </c>
      <c r="O1718" s="27">
        <f t="shared" si="987"/>
        <v>95.8</v>
      </c>
      <c r="P1718" s="34">
        <v>9853.2999999999993</v>
      </c>
      <c r="Q1718" s="34">
        <f t="shared" si="1001"/>
        <v>0</v>
      </c>
      <c r="R1718" s="67">
        <f t="shared" si="999"/>
        <v>0</v>
      </c>
    </row>
    <row r="1719" spans="1:18" ht="94.5">
      <c r="A1719" s="30" t="s">
        <v>1110</v>
      </c>
      <c r="B1719" s="31">
        <v>922</v>
      </c>
      <c r="C1719" s="32">
        <v>10</v>
      </c>
      <c r="D1719" s="32">
        <v>1</v>
      </c>
      <c r="E1719" s="23" t="s">
        <v>1111</v>
      </c>
      <c r="F1719" s="29" t="s">
        <v>94</v>
      </c>
      <c r="G1719" s="24">
        <v>10284300</v>
      </c>
      <c r="H1719" s="24">
        <v>10284300</v>
      </c>
      <c r="I1719" s="25">
        <v>9853322.5500000007</v>
      </c>
      <c r="J1719" s="26">
        <f t="shared" si="985"/>
        <v>95.8</v>
      </c>
      <c r="K1719" s="2">
        <f t="shared" si="1018"/>
        <v>10284.299999999999</v>
      </c>
      <c r="L1719" s="2">
        <f t="shared" si="1018"/>
        <v>10284.299999999999</v>
      </c>
      <c r="M1719" s="2">
        <f t="shared" si="1018"/>
        <v>10284.299999999999</v>
      </c>
      <c r="N1719" s="2">
        <f>N1720</f>
        <v>9853.2999999999993</v>
      </c>
      <c r="O1719" s="27">
        <f t="shared" si="987"/>
        <v>95.8</v>
      </c>
      <c r="P1719" s="34">
        <v>9853.2999999999993</v>
      </c>
      <c r="Q1719" s="34">
        <f t="shared" si="1001"/>
        <v>0</v>
      </c>
      <c r="R1719" s="67">
        <f t="shared" si="999"/>
        <v>0</v>
      </c>
    </row>
    <row r="1720" spans="1:18" ht="31.5">
      <c r="A1720" s="30" t="s">
        <v>1112</v>
      </c>
      <c r="B1720" s="31">
        <v>922</v>
      </c>
      <c r="C1720" s="32">
        <v>10</v>
      </c>
      <c r="D1720" s="32">
        <v>1</v>
      </c>
      <c r="E1720" s="23" t="s">
        <v>1111</v>
      </c>
      <c r="F1720" s="29" t="s">
        <v>1113</v>
      </c>
      <c r="G1720" s="24">
        <v>10284300</v>
      </c>
      <c r="H1720" s="24">
        <v>10284300</v>
      </c>
      <c r="I1720" s="25">
        <v>9853322.5500000007</v>
      </c>
      <c r="J1720" s="26">
        <f t="shared" si="985"/>
        <v>95.8</v>
      </c>
      <c r="K1720" s="28">
        <f t="shared" si="990"/>
        <v>10284.299999999999</v>
      </c>
      <c r="L1720" s="28">
        <v>10284.299999999999</v>
      </c>
      <c r="M1720" s="2">
        <f t="shared" si="1008"/>
        <v>10284.299999999999</v>
      </c>
      <c r="N1720" s="2">
        <f t="shared" si="1008"/>
        <v>9853.2999999999993</v>
      </c>
      <c r="O1720" s="27">
        <f t="shared" si="987"/>
        <v>95.8</v>
      </c>
      <c r="P1720" s="34">
        <v>9853.2999999999993</v>
      </c>
      <c r="Q1720" s="34">
        <f t="shared" si="1001"/>
        <v>0</v>
      </c>
      <c r="R1720" s="67">
        <f t="shared" si="999"/>
        <v>0</v>
      </c>
    </row>
    <row r="1721" spans="1:18">
      <c r="A1721" s="30" t="s">
        <v>72</v>
      </c>
      <c r="B1721" s="31">
        <v>922</v>
      </c>
      <c r="C1721" s="32">
        <v>10</v>
      </c>
      <c r="D1721" s="32">
        <v>3</v>
      </c>
      <c r="E1721" s="23" t="s">
        <v>94</v>
      </c>
      <c r="F1721" s="29" t="s">
        <v>94</v>
      </c>
      <c r="G1721" s="24">
        <v>84142400</v>
      </c>
      <c r="H1721" s="24">
        <v>103506800</v>
      </c>
      <c r="I1721" s="25">
        <v>102234734.78</v>
      </c>
      <c r="J1721" s="26">
        <f t="shared" si="985"/>
        <v>98.8</v>
      </c>
      <c r="K1721" s="2">
        <f t="shared" ref="K1721:M1721" si="1019">K1722</f>
        <v>84142.399999999994</v>
      </c>
      <c r="L1721" s="2">
        <f t="shared" si="1019"/>
        <v>102821.3</v>
      </c>
      <c r="M1721" s="2">
        <f t="shared" si="1019"/>
        <v>103506.8</v>
      </c>
      <c r="N1721" s="2">
        <f>N1722</f>
        <v>102234.8</v>
      </c>
      <c r="O1721" s="27">
        <f t="shared" si="987"/>
        <v>98.8</v>
      </c>
      <c r="P1721" s="34">
        <v>102234.8</v>
      </c>
      <c r="Q1721" s="34">
        <f t="shared" si="1001"/>
        <v>0</v>
      </c>
      <c r="R1721" s="67">
        <f t="shared" si="999"/>
        <v>0</v>
      </c>
    </row>
    <row r="1722" spans="1:18" ht="94.5">
      <c r="A1722" s="30" t="s">
        <v>1110</v>
      </c>
      <c r="B1722" s="31">
        <v>922</v>
      </c>
      <c r="C1722" s="32">
        <v>10</v>
      </c>
      <c r="D1722" s="32">
        <v>3</v>
      </c>
      <c r="E1722" s="23" t="s">
        <v>1111</v>
      </c>
      <c r="F1722" s="29" t="s">
        <v>94</v>
      </c>
      <c r="G1722" s="24">
        <v>84142400</v>
      </c>
      <c r="H1722" s="24">
        <v>103506800</v>
      </c>
      <c r="I1722" s="25">
        <v>102234734.78</v>
      </c>
      <c r="J1722" s="26">
        <f t="shared" si="985"/>
        <v>98.8</v>
      </c>
      <c r="K1722" s="2">
        <f t="shared" ref="K1722:M1722" si="1020">SUM(K1723:K1725)</f>
        <v>84142.399999999994</v>
      </c>
      <c r="L1722" s="2">
        <f t="shared" ref="L1722" si="1021">SUM(L1723:L1725)</f>
        <v>102821.3</v>
      </c>
      <c r="M1722" s="2">
        <f t="shared" si="1020"/>
        <v>103506.8</v>
      </c>
      <c r="N1722" s="2">
        <f>SUM(N1723:N1725)</f>
        <v>102234.8</v>
      </c>
      <c r="O1722" s="27">
        <f t="shared" si="987"/>
        <v>98.8</v>
      </c>
      <c r="P1722" s="34">
        <v>102234.8</v>
      </c>
      <c r="Q1722" s="34">
        <f t="shared" si="1001"/>
        <v>0</v>
      </c>
      <c r="R1722" s="67">
        <f t="shared" si="999"/>
        <v>0</v>
      </c>
    </row>
    <row r="1723" spans="1:18" ht="31.5">
      <c r="A1723" s="30" t="s">
        <v>114</v>
      </c>
      <c r="B1723" s="31">
        <v>922</v>
      </c>
      <c r="C1723" s="32">
        <v>10</v>
      </c>
      <c r="D1723" s="32">
        <v>3</v>
      </c>
      <c r="E1723" s="23" t="s">
        <v>1111</v>
      </c>
      <c r="F1723" s="29" t="s">
        <v>115</v>
      </c>
      <c r="G1723" s="24">
        <v>0</v>
      </c>
      <c r="H1723" s="24">
        <v>511910.72</v>
      </c>
      <c r="I1723" s="25">
        <v>482585.14</v>
      </c>
      <c r="J1723" s="26">
        <f t="shared" si="985"/>
        <v>94.3</v>
      </c>
      <c r="K1723" s="28">
        <f t="shared" si="990"/>
        <v>0</v>
      </c>
      <c r="L1723" s="28">
        <v>512</v>
      </c>
      <c r="M1723" s="2">
        <f>H1723/1000+0.1</f>
        <v>512</v>
      </c>
      <c r="N1723" s="2">
        <f t="shared" si="1008"/>
        <v>482.6</v>
      </c>
      <c r="O1723" s="27">
        <f t="shared" si="987"/>
        <v>94.3</v>
      </c>
      <c r="P1723" s="34">
        <v>482.6</v>
      </c>
      <c r="Q1723" s="34">
        <f t="shared" si="1001"/>
        <v>0</v>
      </c>
      <c r="R1723" s="67">
        <f t="shared" si="999"/>
        <v>0</v>
      </c>
    </row>
    <row r="1724" spans="1:18" ht="31.5">
      <c r="A1724" s="30" t="s">
        <v>102</v>
      </c>
      <c r="B1724" s="31">
        <v>922</v>
      </c>
      <c r="C1724" s="32">
        <v>10</v>
      </c>
      <c r="D1724" s="32">
        <v>3</v>
      </c>
      <c r="E1724" s="23" t="s">
        <v>1111</v>
      </c>
      <c r="F1724" s="29" t="s">
        <v>103</v>
      </c>
      <c r="G1724" s="24">
        <v>80719700</v>
      </c>
      <c r="H1724" s="24">
        <v>99589227.200000003</v>
      </c>
      <c r="I1724" s="25">
        <v>98454693.329999998</v>
      </c>
      <c r="J1724" s="26">
        <f t="shared" si="985"/>
        <v>98.9</v>
      </c>
      <c r="K1724" s="28">
        <f t="shared" si="990"/>
        <v>80719.7</v>
      </c>
      <c r="L1724" s="28">
        <v>98903.7</v>
      </c>
      <c r="M1724" s="2">
        <f t="shared" si="1008"/>
        <v>99589.2</v>
      </c>
      <c r="N1724" s="2">
        <f t="shared" si="1008"/>
        <v>98454.7</v>
      </c>
      <c r="O1724" s="27">
        <f t="shared" si="987"/>
        <v>98.9</v>
      </c>
      <c r="P1724" s="34">
        <v>98454.7</v>
      </c>
      <c r="Q1724" s="34">
        <f t="shared" si="1001"/>
        <v>0</v>
      </c>
      <c r="R1724" s="67">
        <f t="shared" si="999"/>
        <v>0</v>
      </c>
    </row>
    <row r="1725" spans="1:18">
      <c r="A1725" s="30" t="s">
        <v>1114</v>
      </c>
      <c r="B1725" s="31">
        <v>922</v>
      </c>
      <c r="C1725" s="32">
        <v>10</v>
      </c>
      <c r="D1725" s="32">
        <v>3</v>
      </c>
      <c r="E1725" s="23" t="s">
        <v>1111</v>
      </c>
      <c r="F1725" s="29" t="s">
        <v>1115</v>
      </c>
      <c r="G1725" s="24">
        <v>3422700</v>
      </c>
      <c r="H1725" s="24">
        <v>3405662.08</v>
      </c>
      <c r="I1725" s="25">
        <v>3297456.31</v>
      </c>
      <c r="J1725" s="26">
        <f t="shared" ref="J1725:J1793" si="1022">I1725*100/H1725</f>
        <v>96.8</v>
      </c>
      <c r="K1725" s="28">
        <f t="shared" si="990"/>
        <v>3422.7</v>
      </c>
      <c r="L1725" s="28">
        <v>3405.6</v>
      </c>
      <c r="M1725" s="2">
        <f>H1725/1000-0.1</f>
        <v>3405.6</v>
      </c>
      <c r="N1725" s="2">
        <f t="shared" si="1008"/>
        <v>3297.5</v>
      </c>
      <c r="O1725" s="27">
        <f t="shared" ref="O1725:O1793" si="1023">N1725*100/M1725</f>
        <v>96.8</v>
      </c>
      <c r="P1725" s="34">
        <v>3297.5</v>
      </c>
      <c r="Q1725" s="34">
        <f t="shared" si="1001"/>
        <v>0</v>
      </c>
      <c r="R1725" s="67">
        <f t="shared" si="999"/>
        <v>0</v>
      </c>
    </row>
    <row r="1726" spans="1:18" ht="31.5">
      <c r="A1726" s="30" t="s">
        <v>20</v>
      </c>
      <c r="B1726" s="31">
        <v>923</v>
      </c>
      <c r="C1726" s="32" t="s">
        <v>94</v>
      </c>
      <c r="D1726" s="32" t="s">
        <v>94</v>
      </c>
      <c r="E1726" s="23" t="s">
        <v>94</v>
      </c>
      <c r="F1726" s="29" t="s">
        <v>94</v>
      </c>
      <c r="G1726" s="24">
        <v>0</v>
      </c>
      <c r="H1726" s="24">
        <v>112597631.48</v>
      </c>
      <c r="I1726" s="25">
        <v>107806655.53</v>
      </c>
      <c r="J1726" s="26">
        <f t="shared" si="1022"/>
        <v>95.7</v>
      </c>
      <c r="K1726" s="2">
        <f t="shared" ref="K1726:M1726" si="1024">K1727+K1763</f>
        <v>0</v>
      </c>
      <c r="L1726" s="2">
        <f t="shared" si="1024"/>
        <v>112614.6</v>
      </c>
      <c r="M1726" s="2">
        <f t="shared" si="1024"/>
        <v>112597.6</v>
      </c>
      <c r="N1726" s="2">
        <f>N1727+N1763</f>
        <v>107806.6</v>
      </c>
      <c r="O1726" s="27">
        <f t="shared" si="1023"/>
        <v>95.7</v>
      </c>
      <c r="P1726" s="34">
        <v>107806.6</v>
      </c>
      <c r="Q1726" s="34">
        <f t="shared" si="1001"/>
        <v>0</v>
      </c>
      <c r="R1726" s="67">
        <f t="shared" si="999"/>
        <v>0</v>
      </c>
    </row>
    <row r="1727" spans="1:18">
      <c r="A1727" s="30" t="s">
        <v>472</v>
      </c>
      <c r="B1727" s="31">
        <v>923</v>
      </c>
      <c r="C1727" s="32">
        <v>4</v>
      </c>
      <c r="D1727" s="32" t="s">
        <v>94</v>
      </c>
      <c r="E1727" s="23" t="s">
        <v>94</v>
      </c>
      <c r="F1727" s="29" t="s">
        <v>94</v>
      </c>
      <c r="G1727" s="24">
        <v>0</v>
      </c>
      <c r="H1727" s="24">
        <v>112564414.84999999</v>
      </c>
      <c r="I1727" s="25">
        <v>107773438.90000001</v>
      </c>
      <c r="J1727" s="26">
        <f t="shared" si="1022"/>
        <v>95.7</v>
      </c>
      <c r="K1727" s="2">
        <f t="shared" ref="K1727:M1727" si="1025">K1728</f>
        <v>0</v>
      </c>
      <c r="L1727" s="2">
        <f t="shared" si="1025"/>
        <v>112581.4</v>
      </c>
      <c r="M1727" s="2">
        <f t="shared" si="1025"/>
        <v>112564.4</v>
      </c>
      <c r="N1727" s="2">
        <f>N1728</f>
        <v>107773.4</v>
      </c>
      <c r="O1727" s="27">
        <f t="shared" si="1023"/>
        <v>95.7</v>
      </c>
      <c r="P1727" s="34">
        <v>107773.4</v>
      </c>
      <c r="Q1727" s="34">
        <f t="shared" si="1001"/>
        <v>0</v>
      </c>
      <c r="R1727" s="67">
        <f t="shared" si="999"/>
        <v>0</v>
      </c>
    </row>
    <row r="1728" spans="1:18">
      <c r="A1728" s="30" t="s">
        <v>47</v>
      </c>
      <c r="B1728" s="31">
        <v>923</v>
      </c>
      <c r="C1728" s="32">
        <v>4</v>
      </c>
      <c r="D1728" s="32">
        <v>12</v>
      </c>
      <c r="E1728" s="23" t="s">
        <v>94</v>
      </c>
      <c r="F1728" s="29" t="s">
        <v>94</v>
      </c>
      <c r="G1728" s="24">
        <v>0</v>
      </c>
      <c r="H1728" s="24">
        <v>112564414.84999999</v>
      </c>
      <c r="I1728" s="25">
        <v>107773438.90000001</v>
      </c>
      <c r="J1728" s="26">
        <f t="shared" si="1022"/>
        <v>95.7</v>
      </c>
      <c r="K1728" s="2">
        <f t="shared" ref="K1728:M1728" si="1026">K1729+K1731+K1734+K1738+K1740+K1748+K1751+K1753+K1755+K1760</f>
        <v>0</v>
      </c>
      <c r="L1728" s="2">
        <f t="shared" si="1026"/>
        <v>112581.4</v>
      </c>
      <c r="M1728" s="2">
        <f t="shared" si="1026"/>
        <v>112564.4</v>
      </c>
      <c r="N1728" s="2">
        <f>N1729+N1731+N1734+N1738+N1740+N1748+N1751+N1753+N1755+N1760</f>
        <v>107773.4</v>
      </c>
      <c r="O1728" s="27">
        <f t="shared" si="1023"/>
        <v>95.7</v>
      </c>
      <c r="P1728" s="34">
        <v>107773.4</v>
      </c>
      <c r="Q1728" s="34">
        <f t="shared" si="1001"/>
        <v>0</v>
      </c>
      <c r="R1728" s="67">
        <f t="shared" si="999"/>
        <v>0</v>
      </c>
    </row>
    <row r="1729" spans="1:18" ht="78.75">
      <c r="A1729" s="30" t="s">
        <v>1116</v>
      </c>
      <c r="B1729" s="31">
        <v>923</v>
      </c>
      <c r="C1729" s="32">
        <v>4</v>
      </c>
      <c r="D1729" s="32">
        <v>12</v>
      </c>
      <c r="E1729" s="23" t="s">
        <v>1117</v>
      </c>
      <c r="F1729" s="29" t="s">
        <v>94</v>
      </c>
      <c r="G1729" s="24">
        <v>0</v>
      </c>
      <c r="H1729" s="24">
        <v>160000</v>
      </c>
      <c r="I1729" s="25">
        <v>155000</v>
      </c>
      <c r="J1729" s="26">
        <f t="shared" si="1022"/>
        <v>96.9</v>
      </c>
      <c r="K1729" s="2">
        <f t="shared" ref="K1729:M1729" si="1027">K1730</f>
        <v>0</v>
      </c>
      <c r="L1729" s="2">
        <f t="shared" si="1027"/>
        <v>160</v>
      </c>
      <c r="M1729" s="2">
        <f t="shared" si="1027"/>
        <v>160</v>
      </c>
      <c r="N1729" s="2">
        <f>N1730</f>
        <v>155</v>
      </c>
      <c r="O1729" s="27">
        <f t="shared" si="1023"/>
        <v>96.9</v>
      </c>
      <c r="P1729" s="34">
        <v>155</v>
      </c>
      <c r="Q1729" s="34">
        <f t="shared" si="1001"/>
        <v>0</v>
      </c>
      <c r="R1729" s="67">
        <f t="shared" si="999"/>
        <v>0</v>
      </c>
    </row>
    <row r="1730" spans="1:18">
      <c r="A1730" s="30" t="s">
        <v>345</v>
      </c>
      <c r="B1730" s="31">
        <v>923</v>
      </c>
      <c r="C1730" s="32">
        <v>4</v>
      </c>
      <c r="D1730" s="32">
        <v>12</v>
      </c>
      <c r="E1730" s="23" t="s">
        <v>1117</v>
      </c>
      <c r="F1730" s="29" t="s">
        <v>346</v>
      </c>
      <c r="G1730" s="24">
        <v>0</v>
      </c>
      <c r="H1730" s="24">
        <v>160000</v>
      </c>
      <c r="I1730" s="25">
        <v>155000</v>
      </c>
      <c r="J1730" s="26">
        <f t="shared" si="1022"/>
        <v>96.9</v>
      </c>
      <c r="K1730" s="28">
        <f t="shared" si="990"/>
        <v>0</v>
      </c>
      <c r="L1730" s="28">
        <v>160</v>
      </c>
      <c r="M1730" s="2">
        <f t="shared" si="1008"/>
        <v>160</v>
      </c>
      <c r="N1730" s="2">
        <f t="shared" si="1008"/>
        <v>155</v>
      </c>
      <c r="O1730" s="27">
        <f t="shared" si="1023"/>
        <v>96.9</v>
      </c>
      <c r="P1730" s="34">
        <v>155</v>
      </c>
      <c r="Q1730" s="34">
        <f t="shared" si="1001"/>
        <v>0</v>
      </c>
      <c r="R1730" s="67">
        <f t="shared" si="999"/>
        <v>0</v>
      </c>
    </row>
    <row r="1731" spans="1:18" ht="63">
      <c r="A1731" s="30" t="s">
        <v>1118</v>
      </c>
      <c r="B1731" s="31">
        <v>923</v>
      </c>
      <c r="C1731" s="32">
        <v>4</v>
      </c>
      <c r="D1731" s="32">
        <v>12</v>
      </c>
      <c r="E1731" s="23" t="s">
        <v>1119</v>
      </c>
      <c r="F1731" s="29" t="s">
        <v>94</v>
      </c>
      <c r="G1731" s="24">
        <v>0</v>
      </c>
      <c r="H1731" s="24">
        <v>15354800</v>
      </c>
      <c r="I1731" s="25">
        <v>15319700</v>
      </c>
      <c r="J1731" s="26">
        <f t="shared" si="1022"/>
        <v>99.8</v>
      </c>
      <c r="K1731" s="2">
        <f t="shared" ref="K1731:M1731" si="1028">SUM(K1732:K1733)</f>
        <v>0</v>
      </c>
      <c r="L1731" s="2">
        <f t="shared" ref="L1731" si="1029">SUM(L1732:L1733)</f>
        <v>15354.8</v>
      </c>
      <c r="M1731" s="2">
        <f t="shared" si="1028"/>
        <v>15354.8</v>
      </c>
      <c r="N1731" s="2">
        <f>SUM(N1732:N1733)</f>
        <v>15319.7</v>
      </c>
      <c r="O1731" s="27">
        <f t="shared" si="1023"/>
        <v>99.8</v>
      </c>
      <c r="P1731" s="34">
        <v>15319.7</v>
      </c>
      <c r="Q1731" s="34">
        <f t="shared" si="1001"/>
        <v>0</v>
      </c>
      <c r="R1731" s="67">
        <f t="shared" si="999"/>
        <v>0</v>
      </c>
    </row>
    <row r="1732" spans="1:18" ht="31.5">
      <c r="A1732" s="30" t="s">
        <v>114</v>
      </c>
      <c r="B1732" s="31">
        <v>923</v>
      </c>
      <c r="C1732" s="32">
        <v>4</v>
      </c>
      <c r="D1732" s="32">
        <v>12</v>
      </c>
      <c r="E1732" s="23" t="s">
        <v>1119</v>
      </c>
      <c r="F1732" s="29" t="s">
        <v>115</v>
      </c>
      <c r="G1732" s="24">
        <v>0</v>
      </c>
      <c r="H1732" s="24">
        <v>854800</v>
      </c>
      <c r="I1732" s="25">
        <v>819800</v>
      </c>
      <c r="J1732" s="26">
        <f t="shared" si="1022"/>
        <v>95.9</v>
      </c>
      <c r="K1732" s="28">
        <f t="shared" ref="K1732:K1797" si="1030">G1732/1000</f>
        <v>0</v>
      </c>
      <c r="L1732" s="28">
        <v>854.8</v>
      </c>
      <c r="M1732" s="2">
        <f t="shared" si="1008"/>
        <v>854.8</v>
      </c>
      <c r="N1732" s="2">
        <f t="shared" si="1008"/>
        <v>819.8</v>
      </c>
      <c r="O1732" s="27">
        <f t="shared" si="1023"/>
        <v>95.9</v>
      </c>
      <c r="P1732" s="34">
        <v>819.8</v>
      </c>
      <c r="Q1732" s="34">
        <f t="shared" si="1001"/>
        <v>0</v>
      </c>
      <c r="R1732" s="67">
        <f t="shared" si="999"/>
        <v>0</v>
      </c>
    </row>
    <row r="1733" spans="1:18" ht="47.25">
      <c r="A1733" s="30" t="s">
        <v>484</v>
      </c>
      <c r="B1733" s="31">
        <v>923</v>
      </c>
      <c r="C1733" s="32">
        <v>4</v>
      </c>
      <c r="D1733" s="32">
        <v>12</v>
      </c>
      <c r="E1733" s="23" t="s">
        <v>1119</v>
      </c>
      <c r="F1733" s="29" t="s">
        <v>485</v>
      </c>
      <c r="G1733" s="24">
        <v>0</v>
      </c>
      <c r="H1733" s="24">
        <v>14500000</v>
      </c>
      <c r="I1733" s="25">
        <v>14499900</v>
      </c>
      <c r="J1733" s="26">
        <f t="shared" si="1022"/>
        <v>100</v>
      </c>
      <c r="K1733" s="28">
        <f t="shared" si="1030"/>
        <v>0</v>
      </c>
      <c r="L1733" s="28">
        <v>14500</v>
      </c>
      <c r="M1733" s="2">
        <f t="shared" si="1008"/>
        <v>14500</v>
      </c>
      <c r="N1733" s="2">
        <f t="shared" si="1008"/>
        <v>14499.9</v>
      </c>
      <c r="O1733" s="27">
        <f t="shared" si="1023"/>
        <v>100</v>
      </c>
      <c r="P1733" s="34">
        <v>14499.9</v>
      </c>
      <c r="Q1733" s="34">
        <f t="shared" si="1001"/>
        <v>0</v>
      </c>
      <c r="R1733" s="67">
        <f t="shared" si="999"/>
        <v>0</v>
      </c>
    </row>
    <row r="1734" spans="1:18" ht="78.75">
      <c r="A1734" s="30" t="s">
        <v>1120</v>
      </c>
      <c r="B1734" s="31">
        <v>923</v>
      </c>
      <c r="C1734" s="32">
        <v>4</v>
      </c>
      <c r="D1734" s="32">
        <v>12</v>
      </c>
      <c r="E1734" s="23" t="s">
        <v>1121</v>
      </c>
      <c r="F1734" s="29" t="s">
        <v>94</v>
      </c>
      <c r="G1734" s="24">
        <v>0</v>
      </c>
      <c r="H1734" s="24">
        <v>5345574.18</v>
      </c>
      <c r="I1734" s="25">
        <v>4945031.28</v>
      </c>
      <c r="J1734" s="26">
        <f t="shared" si="1022"/>
        <v>92.5</v>
      </c>
      <c r="K1734" s="2">
        <f t="shared" ref="K1734:M1734" si="1031">SUM(K1735:K1737)</f>
        <v>0</v>
      </c>
      <c r="L1734" s="2">
        <f t="shared" ref="L1734" si="1032">SUM(L1735:L1737)</f>
        <v>5345.6</v>
      </c>
      <c r="M1734" s="2">
        <f t="shared" si="1031"/>
        <v>5345.6</v>
      </c>
      <c r="N1734" s="2">
        <f>SUM(N1735:N1737)</f>
        <v>4945.1000000000004</v>
      </c>
      <c r="O1734" s="27">
        <f t="shared" si="1023"/>
        <v>92.5</v>
      </c>
      <c r="P1734" s="34">
        <v>4945</v>
      </c>
      <c r="Q1734" s="34">
        <f t="shared" si="1001"/>
        <v>0.1</v>
      </c>
      <c r="R1734" s="67">
        <f t="shared" si="999"/>
        <v>0</v>
      </c>
    </row>
    <row r="1735" spans="1:18" ht="31.5">
      <c r="A1735" s="30" t="s">
        <v>189</v>
      </c>
      <c r="B1735" s="31">
        <v>923</v>
      </c>
      <c r="C1735" s="32">
        <v>4</v>
      </c>
      <c r="D1735" s="32">
        <v>12</v>
      </c>
      <c r="E1735" s="23" t="s">
        <v>1121</v>
      </c>
      <c r="F1735" s="29" t="s">
        <v>190</v>
      </c>
      <c r="G1735" s="24">
        <v>0</v>
      </c>
      <c r="H1735" s="24">
        <v>451000</v>
      </c>
      <c r="I1735" s="25">
        <v>417410.67</v>
      </c>
      <c r="J1735" s="26">
        <f t="shared" si="1022"/>
        <v>92.6</v>
      </c>
      <c r="K1735" s="28">
        <f t="shared" si="1030"/>
        <v>0</v>
      </c>
      <c r="L1735" s="28">
        <v>451</v>
      </c>
      <c r="M1735" s="2">
        <f t="shared" si="1008"/>
        <v>451</v>
      </c>
      <c r="N1735" s="2">
        <f t="shared" si="1008"/>
        <v>417.4</v>
      </c>
      <c r="O1735" s="27">
        <f t="shared" si="1023"/>
        <v>92.5</v>
      </c>
      <c r="P1735" s="34">
        <v>417.4</v>
      </c>
      <c r="Q1735" s="34">
        <f t="shared" si="1001"/>
        <v>0</v>
      </c>
      <c r="R1735" s="67">
        <f t="shared" si="999"/>
        <v>0</v>
      </c>
    </row>
    <row r="1736" spans="1:18" ht="31.5">
      <c r="A1736" s="30" t="s">
        <v>191</v>
      </c>
      <c r="B1736" s="31">
        <v>923</v>
      </c>
      <c r="C1736" s="32">
        <v>4</v>
      </c>
      <c r="D1736" s="32">
        <v>12</v>
      </c>
      <c r="E1736" s="23" t="s">
        <v>1121</v>
      </c>
      <c r="F1736" s="29" t="s">
        <v>192</v>
      </c>
      <c r="G1736" s="24">
        <v>0</v>
      </c>
      <c r="H1736" s="24">
        <v>232624</v>
      </c>
      <c r="I1736" s="25">
        <v>82623.42</v>
      </c>
      <c r="J1736" s="26">
        <f t="shared" si="1022"/>
        <v>35.5</v>
      </c>
      <c r="K1736" s="28">
        <f t="shared" si="1030"/>
        <v>0</v>
      </c>
      <c r="L1736" s="28">
        <v>232.6</v>
      </c>
      <c r="M1736" s="2">
        <f t="shared" si="1008"/>
        <v>232.6</v>
      </c>
      <c r="N1736" s="2">
        <f>I1736/1000+0.1</f>
        <v>82.7</v>
      </c>
      <c r="O1736" s="27">
        <f t="shared" si="1023"/>
        <v>35.6</v>
      </c>
      <c r="P1736" s="34">
        <v>82.6</v>
      </c>
      <c r="Q1736" s="34">
        <f t="shared" si="1001"/>
        <v>0.1</v>
      </c>
      <c r="R1736" s="67">
        <f t="shared" si="999"/>
        <v>0</v>
      </c>
    </row>
    <row r="1737" spans="1:18" ht="31.5">
      <c r="A1737" s="30" t="s">
        <v>114</v>
      </c>
      <c r="B1737" s="31">
        <v>923</v>
      </c>
      <c r="C1737" s="32">
        <v>4</v>
      </c>
      <c r="D1737" s="32">
        <v>12</v>
      </c>
      <c r="E1737" s="23" t="s">
        <v>1121</v>
      </c>
      <c r="F1737" s="29" t="s">
        <v>115</v>
      </c>
      <c r="G1737" s="24">
        <v>0</v>
      </c>
      <c r="H1737" s="24">
        <v>4661950.18</v>
      </c>
      <c r="I1737" s="25">
        <v>4444997.1900000004</v>
      </c>
      <c r="J1737" s="26">
        <f t="shared" si="1022"/>
        <v>95.3</v>
      </c>
      <c r="K1737" s="28">
        <f t="shared" si="1030"/>
        <v>0</v>
      </c>
      <c r="L1737" s="28">
        <v>4662</v>
      </c>
      <c r="M1737" s="2">
        <f t="shared" si="1008"/>
        <v>4662</v>
      </c>
      <c r="N1737" s="2">
        <f t="shared" si="1008"/>
        <v>4445</v>
      </c>
      <c r="O1737" s="27">
        <f t="shared" si="1023"/>
        <v>95.3</v>
      </c>
      <c r="P1737" s="34">
        <v>4445</v>
      </c>
      <c r="Q1737" s="34">
        <f t="shared" si="1001"/>
        <v>0</v>
      </c>
      <c r="R1737" s="67">
        <f t="shared" si="999"/>
        <v>0</v>
      </c>
    </row>
    <row r="1738" spans="1:18" ht="78.75">
      <c r="A1738" s="30" t="s">
        <v>1122</v>
      </c>
      <c r="B1738" s="31">
        <v>923</v>
      </c>
      <c r="C1738" s="32">
        <v>4</v>
      </c>
      <c r="D1738" s="32">
        <v>12</v>
      </c>
      <c r="E1738" s="23" t="s">
        <v>1123</v>
      </c>
      <c r="F1738" s="29" t="s">
        <v>94</v>
      </c>
      <c r="G1738" s="24">
        <v>0</v>
      </c>
      <c r="H1738" s="24">
        <v>339625.82</v>
      </c>
      <c r="I1738" s="25">
        <v>339625.82</v>
      </c>
      <c r="J1738" s="26">
        <f t="shared" si="1022"/>
        <v>100</v>
      </c>
      <c r="K1738" s="2">
        <f t="shared" ref="K1738:M1738" si="1033">K1739</f>
        <v>0</v>
      </c>
      <c r="L1738" s="2">
        <f t="shared" si="1033"/>
        <v>339.6</v>
      </c>
      <c r="M1738" s="2">
        <f t="shared" si="1033"/>
        <v>339.6</v>
      </c>
      <c r="N1738" s="2">
        <f>N1739</f>
        <v>339.6</v>
      </c>
      <c r="O1738" s="27">
        <f t="shared" si="1023"/>
        <v>100</v>
      </c>
      <c r="P1738" s="34">
        <v>339.6</v>
      </c>
      <c r="Q1738" s="34">
        <f t="shared" si="1001"/>
        <v>0</v>
      </c>
      <c r="R1738" s="67">
        <f t="shared" si="999"/>
        <v>0</v>
      </c>
    </row>
    <row r="1739" spans="1:18" ht="31.5">
      <c r="A1739" s="30" t="s">
        <v>114</v>
      </c>
      <c r="B1739" s="31">
        <v>923</v>
      </c>
      <c r="C1739" s="32">
        <v>4</v>
      </c>
      <c r="D1739" s="32">
        <v>12</v>
      </c>
      <c r="E1739" s="23" t="s">
        <v>1123</v>
      </c>
      <c r="F1739" s="29" t="s">
        <v>115</v>
      </c>
      <c r="G1739" s="24">
        <v>0</v>
      </c>
      <c r="H1739" s="24">
        <v>339625.82</v>
      </c>
      <c r="I1739" s="25">
        <v>339625.82</v>
      </c>
      <c r="J1739" s="26">
        <f t="shared" si="1022"/>
        <v>100</v>
      </c>
      <c r="K1739" s="28">
        <f t="shared" si="1030"/>
        <v>0</v>
      </c>
      <c r="L1739" s="28">
        <v>339.6</v>
      </c>
      <c r="M1739" s="2">
        <f t="shared" si="1008"/>
        <v>339.6</v>
      </c>
      <c r="N1739" s="2">
        <f t="shared" si="1008"/>
        <v>339.6</v>
      </c>
      <c r="O1739" s="27">
        <f t="shared" si="1023"/>
        <v>100</v>
      </c>
      <c r="P1739" s="34">
        <v>339.6</v>
      </c>
      <c r="Q1739" s="34">
        <f t="shared" si="1001"/>
        <v>0</v>
      </c>
      <c r="R1739" s="67">
        <f t="shared" si="999"/>
        <v>0</v>
      </c>
    </row>
    <row r="1740" spans="1:18" ht="63">
      <c r="A1740" s="30" t="s">
        <v>1124</v>
      </c>
      <c r="B1740" s="31">
        <v>923</v>
      </c>
      <c r="C1740" s="32">
        <v>4</v>
      </c>
      <c r="D1740" s="32">
        <v>12</v>
      </c>
      <c r="E1740" s="23" t="s">
        <v>1125</v>
      </c>
      <c r="F1740" s="29"/>
      <c r="G1740" s="24">
        <f>SUM(G1741:G1747)</f>
        <v>0</v>
      </c>
      <c r="H1740" s="24">
        <f t="shared" ref="H1740:I1740" si="1034">SUM(H1741:H1747)</f>
        <v>18171893.370000001</v>
      </c>
      <c r="I1740" s="24">
        <f t="shared" si="1034"/>
        <v>17772122.699999999</v>
      </c>
      <c r="J1740" s="26">
        <f t="shared" si="1022"/>
        <v>97.8</v>
      </c>
      <c r="K1740" s="2">
        <f t="shared" ref="K1740:M1740" si="1035">SUM(K1741:K1747)</f>
        <v>0</v>
      </c>
      <c r="L1740" s="2">
        <f t="shared" ref="L1740" si="1036">SUM(L1741:L1747)</f>
        <v>18188.900000000001</v>
      </c>
      <c r="M1740" s="2">
        <f t="shared" si="1035"/>
        <v>18171.900000000001</v>
      </c>
      <c r="N1740" s="2">
        <f>SUM(N1741:N1747)</f>
        <v>17772.099999999999</v>
      </c>
      <c r="O1740" s="27">
        <f t="shared" si="1023"/>
        <v>97.8</v>
      </c>
      <c r="P1740" s="34">
        <v>17772.099999999999</v>
      </c>
      <c r="Q1740" s="34">
        <f t="shared" si="1001"/>
        <v>0</v>
      </c>
      <c r="R1740" s="67">
        <f t="shared" ref="R1740:R1803" si="1037">G1740/1000-K1740</f>
        <v>0</v>
      </c>
    </row>
    <row r="1741" spans="1:18" ht="31.5">
      <c r="A1741" s="30" t="s">
        <v>187</v>
      </c>
      <c r="B1741" s="31">
        <v>923</v>
      </c>
      <c r="C1741" s="32">
        <v>4</v>
      </c>
      <c r="D1741" s="32">
        <v>12</v>
      </c>
      <c r="E1741" s="23" t="s">
        <v>1125</v>
      </c>
      <c r="F1741" s="29" t="s">
        <v>188</v>
      </c>
      <c r="G1741" s="24">
        <v>0</v>
      </c>
      <c r="H1741" s="24">
        <v>14000738</v>
      </c>
      <c r="I1741" s="25">
        <v>13991320.01</v>
      </c>
      <c r="J1741" s="26">
        <f t="shared" si="1022"/>
        <v>99.9</v>
      </c>
      <c r="K1741" s="28">
        <f t="shared" si="1030"/>
        <v>0</v>
      </c>
      <c r="L1741" s="28">
        <v>14017.7</v>
      </c>
      <c r="M1741" s="2">
        <f t="shared" si="1008"/>
        <v>14000.7</v>
      </c>
      <c r="N1741" s="2">
        <f t="shared" si="1008"/>
        <v>13991.3</v>
      </c>
      <c r="O1741" s="27">
        <f t="shared" si="1023"/>
        <v>99.9</v>
      </c>
      <c r="P1741" s="34">
        <v>13991.3</v>
      </c>
      <c r="Q1741" s="34">
        <f t="shared" si="1001"/>
        <v>0</v>
      </c>
      <c r="R1741" s="67">
        <f t="shared" si="1037"/>
        <v>0</v>
      </c>
    </row>
    <row r="1742" spans="1:18" ht="31.5">
      <c r="A1742" s="30" t="s">
        <v>189</v>
      </c>
      <c r="B1742" s="31">
        <v>923</v>
      </c>
      <c r="C1742" s="32">
        <v>4</v>
      </c>
      <c r="D1742" s="32">
        <v>12</v>
      </c>
      <c r="E1742" s="23" t="s">
        <v>1125</v>
      </c>
      <c r="F1742" s="29" t="s">
        <v>190</v>
      </c>
      <c r="G1742" s="24">
        <v>0</v>
      </c>
      <c r="H1742" s="24">
        <v>811700</v>
      </c>
      <c r="I1742" s="25">
        <v>651433.5</v>
      </c>
      <c r="J1742" s="26">
        <f t="shared" si="1022"/>
        <v>80.3</v>
      </c>
      <c r="K1742" s="28">
        <f t="shared" si="1030"/>
        <v>0</v>
      </c>
      <c r="L1742" s="28">
        <v>811.7</v>
      </c>
      <c r="M1742" s="2">
        <f t="shared" si="1008"/>
        <v>811.7</v>
      </c>
      <c r="N1742" s="2">
        <f t="shared" si="1008"/>
        <v>651.4</v>
      </c>
      <c r="O1742" s="27">
        <f t="shared" si="1023"/>
        <v>80.3</v>
      </c>
      <c r="P1742" s="34">
        <v>651.4</v>
      </c>
      <c r="Q1742" s="34">
        <f t="shared" ref="Q1742:Q1805" si="1038">N1742-P1742</f>
        <v>0</v>
      </c>
      <c r="R1742" s="67">
        <f t="shared" si="1037"/>
        <v>0</v>
      </c>
    </row>
    <row r="1743" spans="1:18" ht="31.5">
      <c r="A1743" s="30" t="s">
        <v>191</v>
      </c>
      <c r="B1743" s="31">
        <v>923</v>
      </c>
      <c r="C1743" s="32">
        <v>4</v>
      </c>
      <c r="D1743" s="32">
        <v>12</v>
      </c>
      <c r="E1743" s="23" t="s">
        <v>1125</v>
      </c>
      <c r="F1743" s="29" t="s">
        <v>192</v>
      </c>
      <c r="G1743" s="24">
        <v>0</v>
      </c>
      <c r="H1743" s="24">
        <v>614000</v>
      </c>
      <c r="I1743" s="25">
        <v>521084.95</v>
      </c>
      <c r="J1743" s="26">
        <f t="shared" si="1022"/>
        <v>84.9</v>
      </c>
      <c r="K1743" s="28">
        <f t="shared" si="1030"/>
        <v>0</v>
      </c>
      <c r="L1743" s="28">
        <v>614</v>
      </c>
      <c r="M1743" s="2">
        <f t="shared" si="1008"/>
        <v>614</v>
      </c>
      <c r="N1743" s="2">
        <f t="shared" si="1008"/>
        <v>521.1</v>
      </c>
      <c r="O1743" s="27">
        <f t="shared" si="1023"/>
        <v>84.9</v>
      </c>
      <c r="P1743" s="34">
        <v>521.1</v>
      </c>
      <c r="Q1743" s="34">
        <f t="shared" si="1038"/>
        <v>0</v>
      </c>
      <c r="R1743" s="67">
        <f t="shared" si="1037"/>
        <v>0</v>
      </c>
    </row>
    <row r="1744" spans="1:18" ht="31.5">
      <c r="A1744" s="30" t="s">
        <v>114</v>
      </c>
      <c r="B1744" s="31">
        <v>923</v>
      </c>
      <c r="C1744" s="32">
        <v>4</v>
      </c>
      <c r="D1744" s="32">
        <v>12</v>
      </c>
      <c r="E1744" s="23" t="s">
        <v>1125</v>
      </c>
      <c r="F1744" s="29" t="s">
        <v>115</v>
      </c>
      <c r="G1744" s="24">
        <v>0</v>
      </c>
      <c r="H1744" s="24">
        <v>2186075.37</v>
      </c>
      <c r="I1744" s="25">
        <v>2052874.24</v>
      </c>
      <c r="J1744" s="26">
        <f t="shared" si="1022"/>
        <v>93.9</v>
      </c>
      <c r="K1744" s="28">
        <f t="shared" si="1030"/>
        <v>0</v>
      </c>
      <c r="L1744" s="28">
        <v>2186.1</v>
      </c>
      <c r="M1744" s="2">
        <f t="shared" si="1008"/>
        <v>2186.1</v>
      </c>
      <c r="N1744" s="2">
        <f t="shared" si="1008"/>
        <v>2052.9</v>
      </c>
      <c r="O1744" s="27">
        <f t="shared" si="1023"/>
        <v>93.9</v>
      </c>
      <c r="P1744" s="34">
        <v>2052.9</v>
      </c>
      <c r="Q1744" s="34">
        <f t="shared" si="1038"/>
        <v>0</v>
      </c>
      <c r="R1744" s="67">
        <f t="shared" si="1037"/>
        <v>0</v>
      </c>
    </row>
    <row r="1745" spans="1:18" ht="31.5">
      <c r="A1745" s="30" t="s">
        <v>98</v>
      </c>
      <c r="B1745" s="31">
        <v>923</v>
      </c>
      <c r="C1745" s="32">
        <v>4</v>
      </c>
      <c r="D1745" s="32">
        <v>12</v>
      </c>
      <c r="E1745" s="23" t="s">
        <v>1125</v>
      </c>
      <c r="F1745" s="29" t="s">
        <v>99</v>
      </c>
      <c r="G1745" s="24">
        <v>0</v>
      </c>
      <c r="H1745" s="24">
        <v>4000</v>
      </c>
      <c r="I1745" s="25">
        <v>4000</v>
      </c>
      <c r="J1745" s="26">
        <f t="shared" si="1022"/>
        <v>100</v>
      </c>
      <c r="K1745" s="28">
        <f t="shared" si="1030"/>
        <v>0</v>
      </c>
      <c r="L1745" s="28">
        <v>4</v>
      </c>
      <c r="M1745" s="2">
        <f t="shared" si="1008"/>
        <v>4</v>
      </c>
      <c r="N1745" s="2">
        <f t="shared" si="1008"/>
        <v>4</v>
      </c>
      <c r="O1745" s="27">
        <f t="shared" si="1023"/>
        <v>100</v>
      </c>
      <c r="P1745" s="34">
        <v>4</v>
      </c>
      <c r="Q1745" s="34">
        <f t="shared" si="1038"/>
        <v>0</v>
      </c>
      <c r="R1745" s="67">
        <f t="shared" si="1037"/>
        <v>0</v>
      </c>
    </row>
    <row r="1746" spans="1:18">
      <c r="A1746" s="30" t="s">
        <v>195</v>
      </c>
      <c r="B1746" s="31">
        <v>923</v>
      </c>
      <c r="C1746" s="32">
        <v>4</v>
      </c>
      <c r="D1746" s="32">
        <v>12</v>
      </c>
      <c r="E1746" s="23" t="s">
        <v>1125</v>
      </c>
      <c r="F1746" s="29" t="s">
        <v>196</v>
      </c>
      <c r="G1746" s="24">
        <v>0</v>
      </c>
      <c r="H1746" s="24">
        <v>470380</v>
      </c>
      <c r="I1746" s="25">
        <v>470377</v>
      </c>
      <c r="J1746" s="26">
        <f t="shared" si="1022"/>
        <v>100</v>
      </c>
      <c r="K1746" s="28">
        <f t="shared" si="1030"/>
        <v>0</v>
      </c>
      <c r="L1746" s="28">
        <v>470.4</v>
      </c>
      <c r="M1746" s="2">
        <f t="shared" si="1008"/>
        <v>470.4</v>
      </c>
      <c r="N1746" s="2">
        <f t="shared" si="1008"/>
        <v>470.4</v>
      </c>
      <c r="O1746" s="27">
        <f t="shared" si="1023"/>
        <v>100</v>
      </c>
      <c r="P1746" s="34">
        <v>470.4</v>
      </c>
      <c r="Q1746" s="34">
        <f t="shared" si="1038"/>
        <v>0</v>
      </c>
      <c r="R1746" s="67">
        <f t="shared" si="1037"/>
        <v>0</v>
      </c>
    </row>
    <row r="1747" spans="1:18">
      <c r="A1747" s="30" t="s">
        <v>197</v>
      </c>
      <c r="B1747" s="31">
        <v>923</v>
      </c>
      <c r="C1747" s="32">
        <v>4</v>
      </c>
      <c r="D1747" s="32">
        <v>12</v>
      </c>
      <c r="E1747" s="23" t="s">
        <v>1125</v>
      </c>
      <c r="F1747" s="29" t="s">
        <v>198</v>
      </c>
      <c r="G1747" s="24">
        <v>0</v>
      </c>
      <c r="H1747" s="24">
        <v>85000</v>
      </c>
      <c r="I1747" s="25">
        <v>81033</v>
      </c>
      <c r="J1747" s="26">
        <f t="shared" si="1022"/>
        <v>95.3</v>
      </c>
      <c r="K1747" s="28">
        <f t="shared" si="1030"/>
        <v>0</v>
      </c>
      <c r="L1747" s="28">
        <v>85</v>
      </c>
      <c r="M1747" s="2">
        <f t="shared" ref="M1747:N1814" si="1039">H1747/1000</f>
        <v>85</v>
      </c>
      <c r="N1747" s="2">
        <f t="shared" si="1039"/>
        <v>81</v>
      </c>
      <c r="O1747" s="27">
        <f t="shared" si="1023"/>
        <v>95.3</v>
      </c>
      <c r="P1747" s="34">
        <v>81</v>
      </c>
      <c r="Q1747" s="34">
        <f t="shared" si="1038"/>
        <v>0</v>
      </c>
      <c r="R1747" s="67">
        <f t="shared" si="1037"/>
        <v>0</v>
      </c>
    </row>
    <row r="1748" spans="1:18" ht="63">
      <c r="A1748" s="30" t="s">
        <v>1126</v>
      </c>
      <c r="B1748" s="31">
        <v>923</v>
      </c>
      <c r="C1748" s="32">
        <v>4</v>
      </c>
      <c r="D1748" s="32">
        <v>12</v>
      </c>
      <c r="E1748" s="23" t="s">
        <v>1127</v>
      </c>
      <c r="F1748" s="29" t="s">
        <v>94</v>
      </c>
      <c r="G1748" s="24">
        <v>0</v>
      </c>
      <c r="H1748" s="24">
        <v>1000000</v>
      </c>
      <c r="I1748" s="25">
        <v>999537.62</v>
      </c>
      <c r="J1748" s="26">
        <f t="shared" si="1022"/>
        <v>100</v>
      </c>
      <c r="K1748" s="2">
        <f t="shared" ref="K1748:M1748" si="1040">SUM(K1749:K1750)</f>
        <v>0</v>
      </c>
      <c r="L1748" s="2">
        <f t="shared" ref="L1748" si="1041">SUM(L1749:L1750)</f>
        <v>1000</v>
      </c>
      <c r="M1748" s="2">
        <f t="shared" si="1040"/>
        <v>1000</v>
      </c>
      <c r="N1748" s="2">
        <f>SUM(N1749:N1750)</f>
        <v>999.5</v>
      </c>
      <c r="O1748" s="27">
        <f t="shared" si="1023"/>
        <v>100</v>
      </c>
      <c r="P1748" s="34">
        <v>999.5</v>
      </c>
      <c r="Q1748" s="34">
        <f t="shared" si="1038"/>
        <v>0</v>
      </c>
      <c r="R1748" s="67">
        <f t="shared" si="1037"/>
        <v>0</v>
      </c>
    </row>
    <row r="1749" spans="1:18" ht="31.5">
      <c r="A1749" s="30" t="s">
        <v>191</v>
      </c>
      <c r="B1749" s="31">
        <v>923</v>
      </c>
      <c r="C1749" s="32">
        <v>4</v>
      </c>
      <c r="D1749" s="32">
        <v>12</v>
      </c>
      <c r="E1749" s="23" t="s">
        <v>1127</v>
      </c>
      <c r="F1749" s="29" t="s">
        <v>192</v>
      </c>
      <c r="G1749" s="24">
        <v>0</v>
      </c>
      <c r="H1749" s="24">
        <v>133742</v>
      </c>
      <c r="I1749" s="25">
        <v>133741.07999999999</v>
      </c>
      <c r="J1749" s="26">
        <f t="shared" si="1022"/>
        <v>100</v>
      </c>
      <c r="K1749" s="28">
        <f t="shared" si="1030"/>
        <v>0</v>
      </c>
      <c r="L1749" s="28">
        <v>133.69999999999999</v>
      </c>
      <c r="M1749" s="2">
        <f t="shared" si="1039"/>
        <v>133.69999999999999</v>
      </c>
      <c r="N1749" s="2">
        <f t="shared" si="1039"/>
        <v>133.69999999999999</v>
      </c>
      <c r="O1749" s="27">
        <f t="shared" si="1023"/>
        <v>100</v>
      </c>
      <c r="P1749" s="34">
        <v>133.69999999999999</v>
      </c>
      <c r="Q1749" s="34">
        <f t="shared" si="1038"/>
        <v>0</v>
      </c>
      <c r="R1749" s="67">
        <f t="shared" si="1037"/>
        <v>0</v>
      </c>
    </row>
    <row r="1750" spans="1:18" ht="31.5">
      <c r="A1750" s="30" t="s">
        <v>114</v>
      </c>
      <c r="B1750" s="31">
        <v>923</v>
      </c>
      <c r="C1750" s="32">
        <v>4</v>
      </c>
      <c r="D1750" s="32">
        <v>12</v>
      </c>
      <c r="E1750" s="23" t="s">
        <v>1127</v>
      </c>
      <c r="F1750" s="29" t="s">
        <v>115</v>
      </c>
      <c r="G1750" s="24">
        <v>0</v>
      </c>
      <c r="H1750" s="24">
        <v>866258</v>
      </c>
      <c r="I1750" s="25">
        <v>865796.54</v>
      </c>
      <c r="J1750" s="26">
        <f t="shared" si="1022"/>
        <v>99.9</v>
      </c>
      <c r="K1750" s="28">
        <f t="shared" si="1030"/>
        <v>0</v>
      </c>
      <c r="L1750" s="28">
        <v>866.3</v>
      </c>
      <c r="M1750" s="2">
        <f t="shared" si="1039"/>
        <v>866.3</v>
      </c>
      <c r="N1750" s="2">
        <f t="shared" si="1039"/>
        <v>865.8</v>
      </c>
      <c r="O1750" s="27">
        <f t="shared" si="1023"/>
        <v>99.9</v>
      </c>
      <c r="P1750" s="34">
        <v>865.8</v>
      </c>
      <c r="Q1750" s="34">
        <f t="shared" si="1038"/>
        <v>0</v>
      </c>
      <c r="R1750" s="67">
        <f t="shared" si="1037"/>
        <v>0</v>
      </c>
    </row>
    <row r="1751" spans="1:18" ht="63">
      <c r="A1751" s="30" t="s">
        <v>1128</v>
      </c>
      <c r="B1751" s="31">
        <v>923</v>
      </c>
      <c r="C1751" s="32">
        <v>4</v>
      </c>
      <c r="D1751" s="32">
        <v>12</v>
      </c>
      <c r="E1751" s="23" t="s">
        <v>1129</v>
      </c>
      <c r="F1751" s="29" t="s">
        <v>94</v>
      </c>
      <c r="G1751" s="24">
        <v>0</v>
      </c>
      <c r="H1751" s="24">
        <v>11064000</v>
      </c>
      <c r="I1751" s="25">
        <v>7113900</v>
      </c>
      <c r="J1751" s="26">
        <f t="shared" si="1022"/>
        <v>64.3</v>
      </c>
      <c r="K1751" s="2">
        <f t="shared" ref="K1751:M1751" si="1042">K1752</f>
        <v>0</v>
      </c>
      <c r="L1751" s="2">
        <f t="shared" si="1042"/>
        <v>11064</v>
      </c>
      <c r="M1751" s="2">
        <f t="shared" si="1042"/>
        <v>11064</v>
      </c>
      <c r="N1751" s="2">
        <f>N1752</f>
        <v>7113.9</v>
      </c>
      <c r="O1751" s="27">
        <f t="shared" si="1023"/>
        <v>64.3</v>
      </c>
      <c r="P1751" s="34">
        <v>7113.9</v>
      </c>
      <c r="Q1751" s="34">
        <f t="shared" si="1038"/>
        <v>0</v>
      </c>
      <c r="R1751" s="67">
        <f t="shared" si="1037"/>
        <v>0</v>
      </c>
    </row>
    <row r="1752" spans="1:18" ht="47.25">
      <c r="A1752" s="30" t="s">
        <v>484</v>
      </c>
      <c r="B1752" s="31">
        <v>923</v>
      </c>
      <c r="C1752" s="32">
        <v>4</v>
      </c>
      <c r="D1752" s="32">
        <v>12</v>
      </c>
      <c r="E1752" s="23" t="s">
        <v>1129</v>
      </c>
      <c r="F1752" s="29" t="s">
        <v>485</v>
      </c>
      <c r="G1752" s="24">
        <v>0</v>
      </c>
      <c r="H1752" s="24">
        <v>11064000</v>
      </c>
      <c r="I1752" s="25">
        <v>7113900</v>
      </c>
      <c r="J1752" s="26">
        <f t="shared" si="1022"/>
        <v>64.3</v>
      </c>
      <c r="K1752" s="28">
        <f t="shared" si="1030"/>
        <v>0</v>
      </c>
      <c r="L1752" s="28">
        <v>11064</v>
      </c>
      <c r="M1752" s="2">
        <f t="shared" si="1039"/>
        <v>11064</v>
      </c>
      <c r="N1752" s="2">
        <f t="shared" si="1039"/>
        <v>7113.9</v>
      </c>
      <c r="O1752" s="27">
        <f t="shared" si="1023"/>
        <v>64.3</v>
      </c>
      <c r="P1752" s="34">
        <v>7113.9</v>
      </c>
      <c r="Q1752" s="34">
        <f t="shared" si="1038"/>
        <v>0</v>
      </c>
      <c r="R1752" s="67">
        <f t="shared" si="1037"/>
        <v>0</v>
      </c>
    </row>
    <row r="1753" spans="1:18" ht="63">
      <c r="A1753" s="30" t="s">
        <v>1130</v>
      </c>
      <c r="B1753" s="31">
        <v>923</v>
      </c>
      <c r="C1753" s="32">
        <v>4</v>
      </c>
      <c r="D1753" s="32">
        <v>12</v>
      </c>
      <c r="E1753" s="23" t="s">
        <v>1131</v>
      </c>
      <c r="F1753" s="29" t="s">
        <v>94</v>
      </c>
      <c r="G1753" s="24">
        <v>0</v>
      </c>
      <c r="H1753" s="24">
        <v>7877638</v>
      </c>
      <c r="I1753" s="25">
        <v>7877638</v>
      </c>
      <c r="J1753" s="26">
        <f t="shared" si="1022"/>
        <v>100</v>
      </c>
      <c r="K1753" s="2">
        <f t="shared" ref="K1753:M1753" si="1043">K1754</f>
        <v>0</v>
      </c>
      <c r="L1753" s="2">
        <f t="shared" si="1043"/>
        <v>7877.6</v>
      </c>
      <c r="M1753" s="2">
        <f t="shared" si="1043"/>
        <v>7877.6</v>
      </c>
      <c r="N1753" s="2">
        <f>N1754</f>
        <v>7877.6</v>
      </c>
      <c r="O1753" s="27">
        <f t="shared" si="1023"/>
        <v>100</v>
      </c>
      <c r="P1753" s="34">
        <v>7877.6</v>
      </c>
      <c r="Q1753" s="34">
        <f t="shared" si="1038"/>
        <v>0</v>
      </c>
      <c r="R1753" s="67">
        <f t="shared" si="1037"/>
        <v>0</v>
      </c>
    </row>
    <row r="1754" spans="1:18" ht="47.25">
      <c r="A1754" s="30" t="s">
        <v>268</v>
      </c>
      <c r="B1754" s="31">
        <v>923</v>
      </c>
      <c r="C1754" s="32">
        <v>4</v>
      </c>
      <c r="D1754" s="32">
        <v>12</v>
      </c>
      <c r="E1754" s="23" t="s">
        <v>1131</v>
      </c>
      <c r="F1754" s="29" t="s">
        <v>269</v>
      </c>
      <c r="G1754" s="24">
        <v>0</v>
      </c>
      <c r="H1754" s="24">
        <v>7877638</v>
      </c>
      <c r="I1754" s="25">
        <v>7877638</v>
      </c>
      <c r="J1754" s="26">
        <f t="shared" si="1022"/>
        <v>100</v>
      </c>
      <c r="K1754" s="28">
        <f t="shared" si="1030"/>
        <v>0</v>
      </c>
      <c r="L1754" s="28">
        <v>7877.6</v>
      </c>
      <c r="M1754" s="2">
        <f t="shared" si="1039"/>
        <v>7877.6</v>
      </c>
      <c r="N1754" s="2">
        <f t="shared" si="1039"/>
        <v>7877.6</v>
      </c>
      <c r="O1754" s="27">
        <f t="shared" si="1023"/>
        <v>100</v>
      </c>
      <c r="P1754" s="34">
        <v>7877.6</v>
      </c>
      <c r="Q1754" s="34">
        <f t="shared" si="1038"/>
        <v>0</v>
      </c>
      <c r="R1754" s="67">
        <f t="shared" si="1037"/>
        <v>0</v>
      </c>
    </row>
    <row r="1755" spans="1:18" ht="63">
      <c r="A1755" s="30" t="s">
        <v>1132</v>
      </c>
      <c r="B1755" s="31">
        <v>923</v>
      </c>
      <c r="C1755" s="32">
        <v>4</v>
      </c>
      <c r="D1755" s="32">
        <v>12</v>
      </c>
      <c r="E1755" s="23" t="s">
        <v>1133</v>
      </c>
      <c r="F1755" s="29" t="s">
        <v>94</v>
      </c>
      <c r="G1755" s="24">
        <v>0</v>
      </c>
      <c r="H1755" s="24">
        <v>8604226</v>
      </c>
      <c r="I1755" s="25">
        <v>8604226</v>
      </c>
      <c r="J1755" s="26">
        <f t="shared" si="1022"/>
        <v>100</v>
      </c>
      <c r="K1755" s="2">
        <f t="shared" ref="K1755:M1755" si="1044">SUM(K1756:K1759)</f>
        <v>0</v>
      </c>
      <c r="L1755" s="2">
        <f t="shared" si="1044"/>
        <v>8604.2999999999993</v>
      </c>
      <c r="M1755" s="2">
        <f t="shared" si="1044"/>
        <v>8604.2999999999993</v>
      </c>
      <c r="N1755" s="2">
        <f>SUM(N1756:N1759)</f>
        <v>8604.2999999999993</v>
      </c>
      <c r="O1755" s="27">
        <f t="shared" si="1023"/>
        <v>100</v>
      </c>
      <c r="P1755" s="34">
        <v>8604.2000000000007</v>
      </c>
      <c r="Q1755" s="34">
        <f t="shared" si="1038"/>
        <v>0.1</v>
      </c>
      <c r="R1755" s="67">
        <f t="shared" si="1037"/>
        <v>0</v>
      </c>
    </row>
    <row r="1756" spans="1:18" ht="31.5">
      <c r="A1756" s="30" t="s">
        <v>191</v>
      </c>
      <c r="B1756" s="31">
        <v>923</v>
      </c>
      <c r="C1756" s="32">
        <v>4</v>
      </c>
      <c r="D1756" s="32">
        <v>12</v>
      </c>
      <c r="E1756" s="23" t="s">
        <v>1133</v>
      </c>
      <c r="F1756" s="29" t="s">
        <v>192</v>
      </c>
      <c r="G1756" s="24">
        <v>0</v>
      </c>
      <c r="H1756" s="24">
        <v>285894</v>
      </c>
      <c r="I1756" s="25">
        <v>285894</v>
      </c>
      <c r="J1756" s="26">
        <f t="shared" si="1022"/>
        <v>100</v>
      </c>
      <c r="K1756" s="28">
        <f t="shared" si="1030"/>
        <v>0</v>
      </c>
      <c r="L1756" s="28">
        <v>285.89999999999998</v>
      </c>
      <c r="M1756" s="2">
        <f t="shared" si="1039"/>
        <v>285.89999999999998</v>
      </c>
      <c r="N1756" s="2">
        <f t="shared" si="1039"/>
        <v>285.89999999999998</v>
      </c>
      <c r="O1756" s="27">
        <f t="shared" si="1023"/>
        <v>100</v>
      </c>
      <c r="P1756" s="34">
        <v>285.89999999999998</v>
      </c>
      <c r="Q1756" s="34">
        <f t="shared" si="1038"/>
        <v>0</v>
      </c>
      <c r="R1756" s="67">
        <f t="shared" si="1037"/>
        <v>0</v>
      </c>
    </row>
    <row r="1757" spans="1:18" ht="47.25">
      <c r="A1757" s="30" t="s">
        <v>110</v>
      </c>
      <c r="B1757" s="31">
        <v>923</v>
      </c>
      <c r="C1757" s="32">
        <v>4</v>
      </c>
      <c r="D1757" s="32">
        <v>12</v>
      </c>
      <c r="E1757" s="23" t="s">
        <v>1133</v>
      </c>
      <c r="F1757" s="29" t="s">
        <v>111</v>
      </c>
      <c r="G1757" s="24">
        <v>0</v>
      </c>
      <c r="H1757" s="24">
        <v>4933831.37</v>
      </c>
      <c r="I1757" s="25">
        <v>4933831.37</v>
      </c>
      <c r="J1757" s="26">
        <f t="shared" si="1022"/>
        <v>100</v>
      </c>
      <c r="K1757" s="28">
        <f t="shared" si="1030"/>
        <v>0</v>
      </c>
      <c r="L1757" s="28">
        <v>4933.8999999999996</v>
      </c>
      <c r="M1757" s="2">
        <f>H1757/1000+0.1</f>
        <v>4933.8999999999996</v>
      </c>
      <c r="N1757" s="2">
        <f>I1757/1000+0.1</f>
        <v>4933.8999999999996</v>
      </c>
      <c r="O1757" s="27">
        <f t="shared" si="1023"/>
        <v>100</v>
      </c>
      <c r="P1757" s="34">
        <v>4933.8</v>
      </c>
      <c r="Q1757" s="34">
        <f t="shared" si="1038"/>
        <v>0.1</v>
      </c>
      <c r="R1757" s="67">
        <f t="shared" si="1037"/>
        <v>0</v>
      </c>
    </row>
    <row r="1758" spans="1:18">
      <c r="A1758" s="30" t="s">
        <v>106</v>
      </c>
      <c r="B1758" s="31">
        <v>923</v>
      </c>
      <c r="C1758" s="32">
        <v>4</v>
      </c>
      <c r="D1758" s="32">
        <v>12</v>
      </c>
      <c r="E1758" s="23" t="s">
        <v>1133</v>
      </c>
      <c r="F1758" s="29" t="s">
        <v>107</v>
      </c>
      <c r="G1758" s="24">
        <v>0</v>
      </c>
      <c r="H1758" s="24">
        <v>100000</v>
      </c>
      <c r="I1758" s="25">
        <v>100000</v>
      </c>
      <c r="J1758" s="26">
        <f t="shared" si="1022"/>
        <v>100</v>
      </c>
      <c r="K1758" s="28">
        <f t="shared" si="1030"/>
        <v>0</v>
      </c>
      <c r="L1758" s="28">
        <v>100</v>
      </c>
      <c r="M1758" s="2">
        <f t="shared" si="1039"/>
        <v>100</v>
      </c>
      <c r="N1758" s="2">
        <f t="shared" si="1039"/>
        <v>100</v>
      </c>
      <c r="O1758" s="27">
        <f t="shared" si="1023"/>
        <v>100</v>
      </c>
      <c r="P1758" s="34">
        <v>100</v>
      </c>
      <c r="Q1758" s="34">
        <f t="shared" si="1038"/>
        <v>0</v>
      </c>
      <c r="R1758" s="67">
        <f t="shared" si="1037"/>
        <v>0</v>
      </c>
    </row>
    <row r="1759" spans="1:18" ht="31.5">
      <c r="A1759" s="30" t="s">
        <v>337</v>
      </c>
      <c r="B1759" s="31">
        <v>923</v>
      </c>
      <c r="C1759" s="32">
        <v>4</v>
      </c>
      <c r="D1759" s="32">
        <v>12</v>
      </c>
      <c r="E1759" s="23" t="s">
        <v>1133</v>
      </c>
      <c r="F1759" s="29" t="s">
        <v>338</v>
      </c>
      <c r="G1759" s="24">
        <v>0</v>
      </c>
      <c r="H1759" s="24">
        <v>3284500.63</v>
      </c>
      <c r="I1759" s="25">
        <v>3284500.63</v>
      </c>
      <c r="J1759" s="26">
        <f t="shared" si="1022"/>
        <v>100</v>
      </c>
      <c r="K1759" s="28">
        <f t="shared" si="1030"/>
        <v>0</v>
      </c>
      <c r="L1759" s="28">
        <v>3284.5</v>
      </c>
      <c r="M1759" s="2">
        <f t="shared" si="1039"/>
        <v>3284.5</v>
      </c>
      <c r="N1759" s="2">
        <f t="shared" si="1039"/>
        <v>3284.5</v>
      </c>
      <c r="O1759" s="27">
        <f t="shared" si="1023"/>
        <v>100</v>
      </c>
      <c r="P1759" s="34">
        <v>3284.5</v>
      </c>
      <c r="Q1759" s="34">
        <f t="shared" si="1038"/>
        <v>0</v>
      </c>
      <c r="R1759" s="67">
        <f t="shared" si="1037"/>
        <v>0</v>
      </c>
    </row>
    <row r="1760" spans="1:18" ht="78.75">
      <c r="A1760" s="30" t="s">
        <v>811</v>
      </c>
      <c r="B1760" s="31">
        <v>923</v>
      </c>
      <c r="C1760" s="32">
        <v>4</v>
      </c>
      <c r="D1760" s="32">
        <v>12</v>
      </c>
      <c r="E1760" s="23" t="s">
        <v>812</v>
      </c>
      <c r="F1760" s="29" t="s">
        <v>94</v>
      </c>
      <c r="G1760" s="24">
        <v>0</v>
      </c>
      <c r="H1760" s="24">
        <v>44646657.479999997</v>
      </c>
      <c r="I1760" s="25">
        <v>44646657.479999997</v>
      </c>
      <c r="J1760" s="26">
        <f t="shared" si="1022"/>
        <v>100</v>
      </c>
      <c r="K1760" s="2">
        <f t="shared" ref="K1760:M1760" si="1045">SUM(K1761:K1762)</f>
        <v>0</v>
      </c>
      <c r="L1760" s="2">
        <f t="shared" si="1045"/>
        <v>44646.6</v>
      </c>
      <c r="M1760" s="2">
        <f t="shared" si="1045"/>
        <v>44646.6</v>
      </c>
      <c r="N1760" s="2">
        <f>SUM(N1761:N1762)</f>
        <v>44646.6</v>
      </c>
      <c r="O1760" s="27">
        <f t="shared" si="1023"/>
        <v>100</v>
      </c>
      <c r="P1760" s="34">
        <v>44646.7</v>
      </c>
      <c r="Q1760" s="34">
        <f t="shared" si="1038"/>
        <v>-0.1</v>
      </c>
      <c r="R1760" s="67">
        <f t="shared" si="1037"/>
        <v>0</v>
      </c>
    </row>
    <row r="1761" spans="1:18" ht="47.25">
      <c r="A1761" s="30" t="s">
        <v>268</v>
      </c>
      <c r="B1761" s="31">
        <v>923</v>
      </c>
      <c r="C1761" s="32">
        <v>4</v>
      </c>
      <c r="D1761" s="32">
        <v>12</v>
      </c>
      <c r="E1761" s="23" t="s">
        <v>812</v>
      </c>
      <c r="F1761" s="29" t="s">
        <v>269</v>
      </c>
      <c r="G1761" s="24">
        <v>0</v>
      </c>
      <c r="H1761" s="24">
        <v>34178111</v>
      </c>
      <c r="I1761" s="25">
        <v>34178111</v>
      </c>
      <c r="J1761" s="26">
        <f t="shared" si="1022"/>
        <v>100</v>
      </c>
      <c r="K1761" s="28">
        <f t="shared" si="1030"/>
        <v>0</v>
      </c>
      <c r="L1761" s="28">
        <v>34178.1</v>
      </c>
      <c r="M1761" s="2">
        <f t="shared" si="1039"/>
        <v>34178.1</v>
      </c>
      <c r="N1761" s="2">
        <f t="shared" si="1039"/>
        <v>34178.1</v>
      </c>
      <c r="O1761" s="27">
        <f t="shared" si="1023"/>
        <v>100</v>
      </c>
      <c r="P1761" s="34">
        <v>34178.1</v>
      </c>
      <c r="Q1761" s="34">
        <f t="shared" si="1038"/>
        <v>0</v>
      </c>
      <c r="R1761" s="67">
        <f t="shared" si="1037"/>
        <v>0</v>
      </c>
    </row>
    <row r="1762" spans="1:18" ht="47.25">
      <c r="A1762" s="30" t="s">
        <v>484</v>
      </c>
      <c r="B1762" s="31">
        <v>923</v>
      </c>
      <c r="C1762" s="32">
        <v>4</v>
      </c>
      <c r="D1762" s="32">
        <v>12</v>
      </c>
      <c r="E1762" s="23" t="s">
        <v>812</v>
      </c>
      <c r="F1762" s="29" t="s">
        <v>485</v>
      </c>
      <c r="G1762" s="24">
        <v>0</v>
      </c>
      <c r="H1762" s="24">
        <v>10468546.48</v>
      </c>
      <c r="I1762" s="25">
        <v>10468546.48</v>
      </c>
      <c r="J1762" s="26">
        <f t="shared" si="1022"/>
        <v>100</v>
      </c>
      <c r="K1762" s="28">
        <f t="shared" si="1030"/>
        <v>0</v>
      </c>
      <c r="L1762" s="28">
        <v>10468.5</v>
      </c>
      <c r="M1762" s="2">
        <f>H1762/1000+0.1-0.1</f>
        <v>10468.5</v>
      </c>
      <c r="N1762" s="2">
        <f>I1762/1000+0.1-0.1</f>
        <v>10468.5</v>
      </c>
      <c r="O1762" s="27">
        <f t="shared" si="1023"/>
        <v>100</v>
      </c>
      <c r="P1762" s="34">
        <v>10468.5</v>
      </c>
      <c r="Q1762" s="34">
        <f t="shared" si="1038"/>
        <v>0</v>
      </c>
      <c r="R1762" s="67">
        <f t="shared" si="1037"/>
        <v>0</v>
      </c>
    </row>
    <row r="1763" spans="1:18">
      <c r="A1763" s="30" t="s">
        <v>95</v>
      </c>
      <c r="B1763" s="31">
        <v>923</v>
      </c>
      <c r="C1763" s="32">
        <v>7</v>
      </c>
      <c r="D1763" s="32" t="s">
        <v>94</v>
      </c>
      <c r="E1763" s="23" t="s">
        <v>94</v>
      </c>
      <c r="F1763" s="29" t="s">
        <v>94</v>
      </c>
      <c r="G1763" s="24">
        <v>0</v>
      </c>
      <c r="H1763" s="24">
        <v>33216.629999999997</v>
      </c>
      <c r="I1763" s="25">
        <v>33216.629999999997</v>
      </c>
      <c r="J1763" s="26">
        <f t="shared" si="1022"/>
        <v>100</v>
      </c>
      <c r="K1763" s="2">
        <f t="shared" ref="K1763:M1764" si="1046">K1764</f>
        <v>0</v>
      </c>
      <c r="L1763" s="2">
        <f t="shared" si="1046"/>
        <v>33.200000000000003</v>
      </c>
      <c r="M1763" s="2">
        <f t="shared" si="1046"/>
        <v>33.200000000000003</v>
      </c>
      <c r="N1763" s="2">
        <f>N1764</f>
        <v>33.200000000000003</v>
      </c>
      <c r="O1763" s="27">
        <f t="shared" si="1023"/>
        <v>100</v>
      </c>
      <c r="P1763" s="34">
        <v>33.200000000000003</v>
      </c>
      <c r="Q1763" s="34">
        <f t="shared" si="1038"/>
        <v>0</v>
      </c>
      <c r="R1763" s="67">
        <f t="shared" si="1037"/>
        <v>0</v>
      </c>
    </row>
    <row r="1764" spans="1:18" ht="31.5">
      <c r="A1764" s="30" t="s">
        <v>58</v>
      </c>
      <c r="B1764" s="31">
        <v>923</v>
      </c>
      <c r="C1764" s="32">
        <v>7</v>
      </c>
      <c r="D1764" s="32">
        <v>5</v>
      </c>
      <c r="E1764" s="23" t="s">
        <v>94</v>
      </c>
      <c r="F1764" s="29" t="s">
        <v>94</v>
      </c>
      <c r="G1764" s="24">
        <v>0</v>
      </c>
      <c r="H1764" s="24">
        <v>33216.629999999997</v>
      </c>
      <c r="I1764" s="25">
        <v>33216.629999999997</v>
      </c>
      <c r="J1764" s="26">
        <f t="shared" si="1022"/>
        <v>100</v>
      </c>
      <c r="K1764" s="2">
        <f t="shared" si="1046"/>
        <v>0</v>
      </c>
      <c r="L1764" s="2">
        <f t="shared" si="1046"/>
        <v>33.200000000000003</v>
      </c>
      <c r="M1764" s="2">
        <f t="shared" si="1046"/>
        <v>33.200000000000003</v>
      </c>
      <c r="N1764" s="2">
        <f>N1765</f>
        <v>33.200000000000003</v>
      </c>
      <c r="O1764" s="27">
        <f t="shared" si="1023"/>
        <v>100</v>
      </c>
      <c r="P1764" s="34">
        <v>33.200000000000003</v>
      </c>
      <c r="Q1764" s="34">
        <f t="shared" si="1038"/>
        <v>0</v>
      </c>
      <c r="R1764" s="67">
        <f t="shared" si="1037"/>
        <v>0</v>
      </c>
    </row>
    <row r="1765" spans="1:18" ht="63">
      <c r="A1765" s="30" t="s">
        <v>1134</v>
      </c>
      <c r="B1765" s="31">
        <v>923</v>
      </c>
      <c r="C1765" s="32">
        <v>7</v>
      </c>
      <c r="D1765" s="32">
        <v>5</v>
      </c>
      <c r="E1765" s="23" t="s">
        <v>1135</v>
      </c>
      <c r="F1765" s="29"/>
      <c r="G1765" s="24">
        <v>0</v>
      </c>
      <c r="H1765" s="24">
        <v>33216.629999999997</v>
      </c>
      <c r="I1765" s="25">
        <v>33216.629999999997</v>
      </c>
      <c r="J1765" s="26">
        <f t="shared" si="1022"/>
        <v>100</v>
      </c>
      <c r="K1765" s="2">
        <f t="shared" ref="K1765:M1765" si="1047">SUM(K1766:K1767)</f>
        <v>0</v>
      </c>
      <c r="L1765" s="2">
        <f t="shared" ref="L1765" si="1048">SUM(L1766:L1767)</f>
        <v>33.200000000000003</v>
      </c>
      <c r="M1765" s="2">
        <f t="shared" si="1047"/>
        <v>33.200000000000003</v>
      </c>
      <c r="N1765" s="2">
        <f>SUM(N1766:N1767)</f>
        <v>33.200000000000003</v>
      </c>
      <c r="O1765" s="27">
        <f t="shared" si="1023"/>
        <v>100</v>
      </c>
      <c r="P1765" s="34">
        <v>33.200000000000003</v>
      </c>
      <c r="Q1765" s="34">
        <f t="shared" si="1038"/>
        <v>0</v>
      </c>
      <c r="R1765" s="67">
        <f t="shared" si="1037"/>
        <v>0</v>
      </c>
    </row>
    <row r="1766" spans="1:18" ht="31.5">
      <c r="A1766" s="30" t="s">
        <v>189</v>
      </c>
      <c r="B1766" s="31">
        <v>923</v>
      </c>
      <c r="C1766" s="32">
        <v>7</v>
      </c>
      <c r="D1766" s="32">
        <v>5</v>
      </c>
      <c r="E1766" s="23" t="s">
        <v>1135</v>
      </c>
      <c r="F1766" s="29" t="s">
        <v>190</v>
      </c>
      <c r="G1766" s="24">
        <v>0</v>
      </c>
      <c r="H1766" s="24">
        <v>18716.63</v>
      </c>
      <c r="I1766" s="25">
        <v>18716.63</v>
      </c>
      <c r="J1766" s="26">
        <f t="shared" si="1022"/>
        <v>100</v>
      </c>
      <c r="K1766" s="28">
        <f t="shared" si="1030"/>
        <v>0</v>
      </c>
      <c r="L1766" s="28">
        <v>18.7</v>
      </c>
      <c r="M1766" s="2">
        <f t="shared" si="1039"/>
        <v>18.7</v>
      </c>
      <c r="N1766" s="2">
        <f t="shared" si="1039"/>
        <v>18.7</v>
      </c>
      <c r="O1766" s="27">
        <f t="shared" si="1023"/>
        <v>100</v>
      </c>
      <c r="P1766" s="34">
        <v>18.7</v>
      </c>
      <c r="Q1766" s="34">
        <f t="shared" si="1038"/>
        <v>0</v>
      </c>
      <c r="R1766" s="67">
        <f t="shared" si="1037"/>
        <v>0</v>
      </c>
    </row>
    <row r="1767" spans="1:18" ht="31.5">
      <c r="A1767" s="30" t="s">
        <v>114</v>
      </c>
      <c r="B1767" s="31">
        <v>923</v>
      </c>
      <c r="C1767" s="32">
        <v>7</v>
      </c>
      <c r="D1767" s="32">
        <v>5</v>
      </c>
      <c r="E1767" s="23" t="s">
        <v>1135</v>
      </c>
      <c r="F1767" s="29" t="s">
        <v>115</v>
      </c>
      <c r="G1767" s="24">
        <v>0</v>
      </c>
      <c r="H1767" s="24">
        <v>14500</v>
      </c>
      <c r="I1767" s="25">
        <v>14500</v>
      </c>
      <c r="J1767" s="26">
        <f t="shared" si="1022"/>
        <v>100</v>
      </c>
      <c r="K1767" s="28">
        <f t="shared" si="1030"/>
        <v>0</v>
      </c>
      <c r="L1767" s="28">
        <v>14.5</v>
      </c>
      <c r="M1767" s="2">
        <f t="shared" si="1039"/>
        <v>14.5</v>
      </c>
      <c r="N1767" s="2">
        <f t="shared" si="1039"/>
        <v>14.5</v>
      </c>
      <c r="O1767" s="27">
        <f t="shared" si="1023"/>
        <v>100</v>
      </c>
      <c r="P1767" s="34">
        <v>14.5</v>
      </c>
      <c r="Q1767" s="34">
        <f t="shared" si="1038"/>
        <v>0</v>
      </c>
      <c r="R1767" s="67">
        <f t="shared" si="1037"/>
        <v>0</v>
      </c>
    </row>
    <row r="1768" spans="1:18" ht="31.5">
      <c r="A1768" s="30" t="s">
        <v>1136</v>
      </c>
      <c r="B1768" s="31">
        <v>924</v>
      </c>
      <c r="C1768" s="32" t="s">
        <v>94</v>
      </c>
      <c r="D1768" s="32" t="s">
        <v>94</v>
      </c>
      <c r="E1768" s="23" t="s">
        <v>94</v>
      </c>
      <c r="F1768" s="29" t="s">
        <v>94</v>
      </c>
      <c r="G1768" s="24">
        <v>6374100</v>
      </c>
      <c r="H1768" s="24">
        <v>6324100</v>
      </c>
      <c r="I1768" s="25">
        <v>6321312</v>
      </c>
      <c r="J1768" s="26">
        <f t="shared" si="1022"/>
        <v>100</v>
      </c>
      <c r="K1768" s="2">
        <f t="shared" ref="K1768:M1770" si="1049">K1769</f>
        <v>6374.1</v>
      </c>
      <c r="L1768" s="2">
        <f t="shared" si="1049"/>
        <v>6324.1</v>
      </c>
      <c r="M1768" s="2">
        <f t="shared" si="1049"/>
        <v>6324.1</v>
      </c>
      <c r="N1768" s="2">
        <f>N1769</f>
        <v>6321.3</v>
      </c>
      <c r="O1768" s="27">
        <f t="shared" si="1023"/>
        <v>100</v>
      </c>
      <c r="P1768" s="34">
        <v>6321.3</v>
      </c>
      <c r="Q1768" s="34">
        <f t="shared" si="1038"/>
        <v>0</v>
      </c>
      <c r="R1768" s="67">
        <f t="shared" si="1037"/>
        <v>0</v>
      </c>
    </row>
    <row r="1769" spans="1:18">
      <c r="A1769" s="30" t="s">
        <v>263</v>
      </c>
      <c r="B1769" s="31">
        <v>924</v>
      </c>
      <c r="C1769" s="32">
        <v>1</v>
      </c>
      <c r="D1769" s="32" t="s">
        <v>94</v>
      </c>
      <c r="E1769" s="23" t="s">
        <v>94</v>
      </c>
      <c r="F1769" s="29" t="s">
        <v>94</v>
      </c>
      <c r="G1769" s="24">
        <v>6374100</v>
      </c>
      <c r="H1769" s="24">
        <v>6324100</v>
      </c>
      <c r="I1769" s="25">
        <v>6321312</v>
      </c>
      <c r="J1769" s="26">
        <f t="shared" si="1022"/>
        <v>100</v>
      </c>
      <c r="K1769" s="2">
        <f t="shared" si="1049"/>
        <v>6374.1</v>
      </c>
      <c r="L1769" s="2">
        <f t="shared" si="1049"/>
        <v>6324.1</v>
      </c>
      <c r="M1769" s="2">
        <f t="shared" si="1049"/>
        <v>6324.1</v>
      </c>
      <c r="N1769" s="2">
        <f>N1770</f>
        <v>6321.3</v>
      </c>
      <c r="O1769" s="27">
        <f t="shared" si="1023"/>
        <v>100</v>
      </c>
      <c r="P1769" s="34">
        <v>6321.3</v>
      </c>
      <c r="Q1769" s="34">
        <f t="shared" si="1038"/>
        <v>0</v>
      </c>
      <c r="R1769" s="67">
        <f t="shared" si="1037"/>
        <v>0</v>
      </c>
    </row>
    <row r="1770" spans="1:18">
      <c r="A1770" s="30" t="s">
        <v>34</v>
      </c>
      <c r="B1770" s="31">
        <v>924</v>
      </c>
      <c r="C1770" s="32">
        <v>1</v>
      </c>
      <c r="D1770" s="32">
        <v>13</v>
      </c>
      <c r="E1770" s="23" t="s">
        <v>94</v>
      </c>
      <c r="F1770" s="29" t="s">
        <v>94</v>
      </c>
      <c r="G1770" s="24">
        <v>6374100</v>
      </c>
      <c r="H1770" s="24">
        <v>6324100</v>
      </c>
      <c r="I1770" s="25">
        <v>6321312</v>
      </c>
      <c r="J1770" s="26">
        <f t="shared" si="1022"/>
        <v>100</v>
      </c>
      <c r="K1770" s="2">
        <f t="shared" si="1049"/>
        <v>6374.1</v>
      </c>
      <c r="L1770" s="2">
        <f t="shared" si="1049"/>
        <v>6324.1</v>
      </c>
      <c r="M1770" s="2">
        <f t="shared" si="1049"/>
        <v>6324.1</v>
      </c>
      <c r="N1770" s="2">
        <f>N1771</f>
        <v>6321.3</v>
      </c>
      <c r="O1770" s="27">
        <f t="shared" si="1023"/>
        <v>100</v>
      </c>
      <c r="P1770" s="34">
        <v>6321.3</v>
      </c>
      <c r="Q1770" s="34">
        <f t="shared" si="1038"/>
        <v>0</v>
      </c>
      <c r="R1770" s="67">
        <f t="shared" si="1037"/>
        <v>0</v>
      </c>
    </row>
    <row r="1771" spans="1:18" ht="31.5">
      <c r="A1771" s="30" t="s">
        <v>1137</v>
      </c>
      <c r="B1771" s="31">
        <v>924</v>
      </c>
      <c r="C1771" s="32">
        <v>1</v>
      </c>
      <c r="D1771" s="32">
        <v>13</v>
      </c>
      <c r="E1771" s="23" t="s">
        <v>1138</v>
      </c>
      <c r="F1771" s="29"/>
      <c r="G1771" s="24">
        <f>SUM(G1772:G1777)</f>
        <v>6374100</v>
      </c>
      <c r="H1771" s="24">
        <f t="shared" ref="H1771:I1771" si="1050">SUM(H1772:H1777)</f>
        <v>6324100</v>
      </c>
      <c r="I1771" s="24">
        <f t="shared" si="1050"/>
        <v>6321312</v>
      </c>
      <c r="J1771" s="26">
        <f t="shared" si="1022"/>
        <v>100</v>
      </c>
      <c r="K1771" s="2">
        <f t="shared" ref="K1771:M1771" si="1051">SUM(K1772:K1777)</f>
        <v>6374.1</v>
      </c>
      <c r="L1771" s="2">
        <f t="shared" ref="L1771" si="1052">SUM(L1772:L1777)</f>
        <v>6324.1</v>
      </c>
      <c r="M1771" s="2">
        <f t="shared" si="1051"/>
        <v>6324.1</v>
      </c>
      <c r="N1771" s="2">
        <f>SUM(N1772:N1777)</f>
        <v>6321.3</v>
      </c>
      <c r="O1771" s="27">
        <f t="shared" si="1023"/>
        <v>100</v>
      </c>
      <c r="P1771" s="34">
        <v>6321.3</v>
      </c>
      <c r="Q1771" s="34">
        <f t="shared" si="1038"/>
        <v>0</v>
      </c>
      <c r="R1771" s="67">
        <f t="shared" si="1037"/>
        <v>0</v>
      </c>
    </row>
    <row r="1772" spans="1:18" ht="31.5">
      <c r="A1772" s="30" t="s">
        <v>187</v>
      </c>
      <c r="B1772" s="31">
        <v>924</v>
      </c>
      <c r="C1772" s="32">
        <v>1</v>
      </c>
      <c r="D1772" s="32">
        <v>13</v>
      </c>
      <c r="E1772" s="23" t="s">
        <v>1138</v>
      </c>
      <c r="F1772" s="29" t="s">
        <v>188</v>
      </c>
      <c r="G1772" s="24">
        <v>5208400</v>
      </c>
      <c r="H1772" s="24">
        <v>5072400</v>
      </c>
      <c r="I1772" s="25">
        <v>5072400</v>
      </c>
      <c r="J1772" s="26">
        <f t="shared" si="1022"/>
        <v>100</v>
      </c>
      <c r="K1772" s="28">
        <f t="shared" si="1030"/>
        <v>5208.3999999999996</v>
      </c>
      <c r="L1772" s="28">
        <v>5072.3999999999996</v>
      </c>
      <c r="M1772" s="2">
        <f t="shared" si="1039"/>
        <v>5072.3999999999996</v>
      </c>
      <c r="N1772" s="2">
        <f t="shared" si="1039"/>
        <v>5072.3999999999996</v>
      </c>
      <c r="O1772" s="27">
        <f t="shared" si="1023"/>
        <v>100</v>
      </c>
      <c r="P1772" s="34">
        <v>5072.3999999999996</v>
      </c>
      <c r="Q1772" s="34">
        <f t="shared" si="1038"/>
        <v>0</v>
      </c>
      <c r="R1772" s="67">
        <f t="shared" si="1037"/>
        <v>0</v>
      </c>
    </row>
    <row r="1773" spans="1:18" ht="31.5">
      <c r="A1773" s="30" t="s">
        <v>189</v>
      </c>
      <c r="B1773" s="31">
        <v>924</v>
      </c>
      <c r="C1773" s="32">
        <v>1</v>
      </c>
      <c r="D1773" s="32">
        <v>13</v>
      </c>
      <c r="E1773" s="23" t="s">
        <v>1138</v>
      </c>
      <c r="F1773" s="29" t="s">
        <v>190</v>
      </c>
      <c r="G1773" s="24">
        <v>140000</v>
      </c>
      <c r="H1773" s="24">
        <v>140000</v>
      </c>
      <c r="I1773" s="25">
        <v>137212</v>
      </c>
      <c r="J1773" s="26">
        <f t="shared" si="1022"/>
        <v>98</v>
      </c>
      <c r="K1773" s="28">
        <f t="shared" si="1030"/>
        <v>140</v>
      </c>
      <c r="L1773" s="28">
        <v>140</v>
      </c>
      <c r="M1773" s="2">
        <f t="shared" si="1039"/>
        <v>140</v>
      </c>
      <c r="N1773" s="2">
        <f t="shared" si="1039"/>
        <v>137.19999999999999</v>
      </c>
      <c r="O1773" s="27">
        <f t="shared" si="1023"/>
        <v>98</v>
      </c>
      <c r="P1773" s="34">
        <v>137.19999999999999</v>
      </c>
      <c r="Q1773" s="34">
        <f t="shared" si="1038"/>
        <v>0</v>
      </c>
      <c r="R1773" s="67">
        <f t="shared" si="1037"/>
        <v>0</v>
      </c>
    </row>
    <row r="1774" spans="1:18" ht="31.5">
      <c r="A1774" s="30" t="s">
        <v>191</v>
      </c>
      <c r="B1774" s="31">
        <v>924</v>
      </c>
      <c r="C1774" s="32">
        <v>1</v>
      </c>
      <c r="D1774" s="32">
        <v>13</v>
      </c>
      <c r="E1774" s="23" t="s">
        <v>1138</v>
      </c>
      <c r="F1774" s="29" t="s">
        <v>192</v>
      </c>
      <c r="G1774" s="24">
        <v>217000</v>
      </c>
      <c r="H1774" s="24">
        <v>212000</v>
      </c>
      <c r="I1774" s="25">
        <v>212000</v>
      </c>
      <c r="J1774" s="26">
        <f t="shared" si="1022"/>
        <v>100</v>
      </c>
      <c r="K1774" s="28">
        <f t="shared" si="1030"/>
        <v>217</v>
      </c>
      <c r="L1774" s="28">
        <v>212</v>
      </c>
      <c r="M1774" s="2">
        <f t="shared" si="1039"/>
        <v>212</v>
      </c>
      <c r="N1774" s="2">
        <f t="shared" si="1039"/>
        <v>212</v>
      </c>
      <c r="O1774" s="27">
        <f t="shared" si="1023"/>
        <v>100</v>
      </c>
      <c r="P1774" s="34">
        <v>212</v>
      </c>
      <c r="Q1774" s="34">
        <f t="shared" si="1038"/>
        <v>0</v>
      </c>
      <c r="R1774" s="67">
        <f t="shared" si="1037"/>
        <v>0</v>
      </c>
    </row>
    <row r="1775" spans="1:18" ht="31.5">
      <c r="A1775" s="30" t="s">
        <v>114</v>
      </c>
      <c r="B1775" s="31">
        <v>924</v>
      </c>
      <c r="C1775" s="32">
        <v>1</v>
      </c>
      <c r="D1775" s="32">
        <v>13</v>
      </c>
      <c r="E1775" s="23" t="s">
        <v>1138</v>
      </c>
      <c r="F1775" s="29" t="s">
        <v>115</v>
      </c>
      <c r="G1775" s="24">
        <v>789800</v>
      </c>
      <c r="H1775" s="24">
        <v>880800</v>
      </c>
      <c r="I1775" s="25">
        <v>880800</v>
      </c>
      <c r="J1775" s="26">
        <f t="shared" si="1022"/>
        <v>100</v>
      </c>
      <c r="K1775" s="28">
        <f t="shared" si="1030"/>
        <v>789.8</v>
      </c>
      <c r="L1775" s="28">
        <v>880.8</v>
      </c>
      <c r="M1775" s="2">
        <f t="shared" si="1039"/>
        <v>880.8</v>
      </c>
      <c r="N1775" s="2">
        <f t="shared" si="1039"/>
        <v>880.8</v>
      </c>
      <c r="O1775" s="27">
        <f t="shared" si="1023"/>
        <v>100</v>
      </c>
      <c r="P1775" s="34">
        <v>880.8</v>
      </c>
      <c r="Q1775" s="34">
        <f t="shared" si="1038"/>
        <v>0</v>
      </c>
      <c r="R1775" s="67">
        <f t="shared" si="1037"/>
        <v>0</v>
      </c>
    </row>
    <row r="1776" spans="1:18">
      <c r="A1776" s="30" t="s">
        <v>195</v>
      </c>
      <c r="B1776" s="31">
        <v>924</v>
      </c>
      <c r="C1776" s="32">
        <v>1</v>
      </c>
      <c r="D1776" s="32">
        <v>13</v>
      </c>
      <c r="E1776" s="23" t="s">
        <v>1138</v>
      </c>
      <c r="F1776" s="29" t="s">
        <v>196</v>
      </c>
      <c r="G1776" s="24">
        <v>16600</v>
      </c>
      <c r="H1776" s="24">
        <v>16600</v>
      </c>
      <c r="I1776" s="25">
        <v>16600</v>
      </c>
      <c r="J1776" s="26">
        <f t="shared" si="1022"/>
        <v>100</v>
      </c>
      <c r="K1776" s="28">
        <f t="shared" si="1030"/>
        <v>16.600000000000001</v>
      </c>
      <c r="L1776" s="28">
        <v>16.600000000000001</v>
      </c>
      <c r="M1776" s="2">
        <f t="shared" si="1039"/>
        <v>16.600000000000001</v>
      </c>
      <c r="N1776" s="2">
        <f t="shared" si="1039"/>
        <v>16.600000000000001</v>
      </c>
      <c r="O1776" s="27">
        <f t="shared" si="1023"/>
        <v>100</v>
      </c>
      <c r="P1776" s="34">
        <v>16.600000000000001</v>
      </c>
      <c r="Q1776" s="34">
        <f t="shared" si="1038"/>
        <v>0</v>
      </c>
      <c r="R1776" s="67">
        <f t="shared" si="1037"/>
        <v>0</v>
      </c>
    </row>
    <row r="1777" spans="1:18">
      <c r="A1777" s="30" t="s">
        <v>197</v>
      </c>
      <c r="B1777" s="31">
        <v>924</v>
      </c>
      <c r="C1777" s="32">
        <v>1</v>
      </c>
      <c r="D1777" s="32">
        <v>13</v>
      </c>
      <c r="E1777" s="23" t="s">
        <v>1138</v>
      </c>
      <c r="F1777" s="29" t="s">
        <v>198</v>
      </c>
      <c r="G1777" s="24">
        <v>2300</v>
      </c>
      <c r="H1777" s="24">
        <v>2300</v>
      </c>
      <c r="I1777" s="25">
        <v>2300</v>
      </c>
      <c r="J1777" s="26">
        <f t="shared" si="1022"/>
        <v>100</v>
      </c>
      <c r="K1777" s="28">
        <f t="shared" si="1030"/>
        <v>2.2999999999999998</v>
      </c>
      <c r="L1777" s="28">
        <v>2.2999999999999998</v>
      </c>
      <c r="M1777" s="2">
        <f t="shared" si="1039"/>
        <v>2.2999999999999998</v>
      </c>
      <c r="N1777" s="2">
        <f t="shared" si="1039"/>
        <v>2.2999999999999998</v>
      </c>
      <c r="O1777" s="27">
        <f t="shared" si="1023"/>
        <v>100</v>
      </c>
      <c r="P1777" s="34">
        <v>2.2999999999999998</v>
      </c>
      <c r="Q1777" s="34">
        <f t="shared" si="1038"/>
        <v>0</v>
      </c>
      <c r="R1777" s="67">
        <f t="shared" si="1037"/>
        <v>0</v>
      </c>
    </row>
    <row r="1778" spans="1:18" ht="31.5">
      <c r="A1778" s="30" t="s">
        <v>1139</v>
      </c>
      <c r="B1778" s="31">
        <v>925</v>
      </c>
      <c r="C1778" s="32" t="s">
        <v>94</v>
      </c>
      <c r="D1778" s="32" t="s">
        <v>94</v>
      </c>
      <c r="E1778" s="23" t="s">
        <v>94</v>
      </c>
      <c r="F1778" s="29" t="s">
        <v>94</v>
      </c>
      <c r="G1778" s="24">
        <v>0</v>
      </c>
      <c r="H1778" s="24">
        <v>24238200</v>
      </c>
      <c r="I1778" s="25">
        <v>24237390</v>
      </c>
      <c r="J1778" s="26">
        <f t="shared" si="1022"/>
        <v>100</v>
      </c>
      <c r="K1778" s="2">
        <f t="shared" ref="K1778:M1778" si="1053">K1779+K1794</f>
        <v>0</v>
      </c>
      <c r="L1778" s="2">
        <f t="shared" si="1053"/>
        <v>24238.2</v>
      </c>
      <c r="M1778" s="2">
        <f t="shared" si="1053"/>
        <v>24238.2</v>
      </c>
      <c r="N1778" s="2">
        <f>N1779+N1794</f>
        <v>24237.4</v>
      </c>
      <c r="O1778" s="27">
        <f t="shared" si="1023"/>
        <v>100</v>
      </c>
      <c r="P1778" s="34">
        <v>24237.4</v>
      </c>
      <c r="Q1778" s="34">
        <f t="shared" si="1038"/>
        <v>0</v>
      </c>
      <c r="R1778" s="67">
        <f t="shared" si="1037"/>
        <v>0</v>
      </c>
    </row>
    <row r="1779" spans="1:18">
      <c r="A1779" s="30" t="s">
        <v>472</v>
      </c>
      <c r="B1779" s="31">
        <v>925</v>
      </c>
      <c r="C1779" s="32">
        <v>4</v>
      </c>
      <c r="D1779" s="32" t="s">
        <v>94</v>
      </c>
      <c r="E1779" s="23" t="s">
        <v>94</v>
      </c>
      <c r="F1779" s="29" t="s">
        <v>94</v>
      </c>
      <c r="G1779" s="24">
        <v>0</v>
      </c>
      <c r="H1779" s="24">
        <v>8044500</v>
      </c>
      <c r="I1779" s="25">
        <v>8043690</v>
      </c>
      <c r="J1779" s="26">
        <f t="shared" si="1022"/>
        <v>100</v>
      </c>
      <c r="K1779" s="2">
        <f t="shared" ref="K1779:M1779" si="1054">K1780</f>
        <v>0</v>
      </c>
      <c r="L1779" s="2">
        <f t="shared" si="1054"/>
        <v>8044.5</v>
      </c>
      <c r="M1779" s="2">
        <f t="shared" si="1054"/>
        <v>8044.5</v>
      </c>
      <c r="N1779" s="2">
        <f>N1780</f>
        <v>8043.7</v>
      </c>
      <c r="O1779" s="27">
        <f t="shared" si="1023"/>
        <v>100</v>
      </c>
      <c r="P1779" s="34">
        <v>8043.7</v>
      </c>
      <c r="Q1779" s="34">
        <f t="shared" si="1038"/>
        <v>0</v>
      </c>
      <c r="R1779" s="67">
        <f t="shared" si="1037"/>
        <v>0</v>
      </c>
    </row>
    <row r="1780" spans="1:18">
      <c r="A1780" s="30" t="s">
        <v>41</v>
      </c>
      <c r="B1780" s="31">
        <v>925</v>
      </c>
      <c r="C1780" s="32">
        <v>4</v>
      </c>
      <c r="D1780" s="32">
        <v>5</v>
      </c>
      <c r="E1780" s="23" t="s">
        <v>94</v>
      </c>
      <c r="F1780" s="29" t="s">
        <v>94</v>
      </c>
      <c r="G1780" s="24">
        <v>0</v>
      </c>
      <c r="H1780" s="24">
        <v>8044500</v>
      </c>
      <c r="I1780" s="25">
        <v>8043690</v>
      </c>
      <c r="J1780" s="26">
        <f t="shared" si="1022"/>
        <v>100</v>
      </c>
      <c r="K1780" s="2">
        <f t="shared" ref="K1780:M1780" si="1055">K1781+K1783+K1790+K1792</f>
        <v>0</v>
      </c>
      <c r="L1780" s="2">
        <f t="shared" si="1055"/>
        <v>8044.5</v>
      </c>
      <c r="M1780" s="2">
        <f t="shared" si="1055"/>
        <v>8044.5</v>
      </c>
      <c r="N1780" s="2">
        <f>N1781+N1783+N1790+N1792</f>
        <v>8043.7</v>
      </c>
      <c r="O1780" s="27">
        <f t="shared" si="1023"/>
        <v>100</v>
      </c>
      <c r="P1780" s="34">
        <v>8043.7</v>
      </c>
      <c r="Q1780" s="34">
        <f t="shared" si="1038"/>
        <v>0</v>
      </c>
      <c r="R1780" s="67">
        <f t="shared" si="1037"/>
        <v>0</v>
      </c>
    </row>
    <row r="1781" spans="1:18" ht="94.5">
      <c r="A1781" s="30" t="s">
        <v>1140</v>
      </c>
      <c r="B1781" s="31">
        <v>925</v>
      </c>
      <c r="C1781" s="32">
        <v>4</v>
      </c>
      <c r="D1781" s="32">
        <v>5</v>
      </c>
      <c r="E1781" s="23" t="s">
        <v>1141</v>
      </c>
      <c r="F1781" s="29" t="s">
        <v>94</v>
      </c>
      <c r="G1781" s="24">
        <v>0</v>
      </c>
      <c r="H1781" s="24">
        <v>1800000</v>
      </c>
      <c r="I1781" s="25">
        <v>1800000</v>
      </c>
      <c r="J1781" s="26">
        <f t="shared" si="1022"/>
        <v>100</v>
      </c>
      <c r="K1781" s="2">
        <f t="shared" ref="K1781:M1781" si="1056">K1782</f>
        <v>0</v>
      </c>
      <c r="L1781" s="2">
        <f t="shared" si="1056"/>
        <v>1800</v>
      </c>
      <c r="M1781" s="2">
        <f t="shared" si="1056"/>
        <v>1800</v>
      </c>
      <c r="N1781" s="2">
        <f>N1782</f>
        <v>1800</v>
      </c>
      <c r="O1781" s="27">
        <f t="shared" si="1023"/>
        <v>100</v>
      </c>
      <c r="P1781" s="34">
        <v>1800</v>
      </c>
      <c r="Q1781" s="34">
        <f t="shared" si="1038"/>
        <v>0</v>
      </c>
      <c r="R1781" s="67">
        <f t="shared" si="1037"/>
        <v>0</v>
      </c>
    </row>
    <row r="1782" spans="1:18" ht="31.5">
      <c r="A1782" s="30" t="s">
        <v>114</v>
      </c>
      <c r="B1782" s="31">
        <v>925</v>
      </c>
      <c r="C1782" s="32">
        <v>4</v>
      </c>
      <c r="D1782" s="32">
        <v>5</v>
      </c>
      <c r="E1782" s="23" t="s">
        <v>1141</v>
      </c>
      <c r="F1782" s="29" t="s">
        <v>115</v>
      </c>
      <c r="G1782" s="24">
        <v>0</v>
      </c>
      <c r="H1782" s="24">
        <v>1800000</v>
      </c>
      <c r="I1782" s="25">
        <v>1800000</v>
      </c>
      <c r="J1782" s="26">
        <f t="shared" si="1022"/>
        <v>100</v>
      </c>
      <c r="K1782" s="28">
        <f t="shared" si="1030"/>
        <v>0</v>
      </c>
      <c r="L1782" s="28">
        <v>1800</v>
      </c>
      <c r="M1782" s="2">
        <f t="shared" si="1039"/>
        <v>1800</v>
      </c>
      <c r="N1782" s="2">
        <f t="shared" si="1039"/>
        <v>1800</v>
      </c>
      <c r="O1782" s="27">
        <f t="shared" si="1023"/>
        <v>100</v>
      </c>
      <c r="P1782" s="34">
        <v>1800</v>
      </c>
      <c r="Q1782" s="34">
        <f t="shared" si="1038"/>
        <v>0</v>
      </c>
      <c r="R1782" s="67">
        <f t="shared" si="1037"/>
        <v>0</v>
      </c>
    </row>
    <row r="1783" spans="1:18" ht="78.75">
      <c r="A1783" s="30" t="s">
        <v>1142</v>
      </c>
      <c r="B1783" s="31">
        <v>925</v>
      </c>
      <c r="C1783" s="32">
        <v>4</v>
      </c>
      <c r="D1783" s="32">
        <v>5</v>
      </c>
      <c r="E1783" s="23" t="s">
        <v>1143</v>
      </c>
      <c r="F1783" s="29"/>
      <c r="G1783" s="24">
        <f>SUM(G1784:G1789)</f>
        <v>0</v>
      </c>
      <c r="H1783" s="24">
        <f t="shared" ref="H1783:I1783" si="1057">SUM(H1784:H1789)</f>
        <v>6080430.2400000002</v>
      </c>
      <c r="I1783" s="24">
        <f t="shared" si="1057"/>
        <v>6079620.2400000002</v>
      </c>
      <c r="J1783" s="26">
        <f t="shared" si="1022"/>
        <v>100</v>
      </c>
      <c r="K1783" s="2">
        <f t="shared" ref="K1783:M1783" si="1058">SUM(K1784:K1789)</f>
        <v>0</v>
      </c>
      <c r="L1783" s="2">
        <f t="shared" ref="L1783" si="1059">SUM(L1784:L1789)</f>
        <v>6080.4</v>
      </c>
      <c r="M1783" s="2">
        <f t="shared" si="1058"/>
        <v>6080.4</v>
      </c>
      <c r="N1783" s="2">
        <f>SUM(N1784:N1789)</f>
        <v>6079.6</v>
      </c>
      <c r="O1783" s="27">
        <f t="shared" si="1023"/>
        <v>100</v>
      </c>
      <c r="P1783" s="34">
        <v>6079.6</v>
      </c>
      <c r="Q1783" s="34">
        <f t="shared" si="1038"/>
        <v>0</v>
      </c>
      <c r="R1783" s="67">
        <f t="shared" si="1037"/>
        <v>0</v>
      </c>
    </row>
    <row r="1784" spans="1:18" ht="31.5">
      <c r="A1784" s="30" t="s">
        <v>187</v>
      </c>
      <c r="B1784" s="31">
        <v>925</v>
      </c>
      <c r="C1784" s="32">
        <v>4</v>
      </c>
      <c r="D1784" s="32">
        <v>5</v>
      </c>
      <c r="E1784" s="23" t="s">
        <v>1143</v>
      </c>
      <c r="F1784" s="29" t="s">
        <v>188</v>
      </c>
      <c r="G1784" s="24">
        <v>0</v>
      </c>
      <c r="H1784" s="24">
        <v>4013800</v>
      </c>
      <c r="I1784" s="25">
        <v>4013800</v>
      </c>
      <c r="J1784" s="26">
        <f t="shared" si="1022"/>
        <v>100</v>
      </c>
      <c r="K1784" s="28">
        <f t="shared" si="1030"/>
        <v>0</v>
      </c>
      <c r="L1784" s="28">
        <v>4013.8</v>
      </c>
      <c r="M1784" s="2">
        <f t="shared" si="1039"/>
        <v>4013.8</v>
      </c>
      <c r="N1784" s="2">
        <f t="shared" si="1039"/>
        <v>4013.8</v>
      </c>
      <c r="O1784" s="27">
        <f t="shared" si="1023"/>
        <v>100</v>
      </c>
      <c r="P1784" s="34">
        <v>4013.8</v>
      </c>
      <c r="Q1784" s="34">
        <f t="shared" si="1038"/>
        <v>0</v>
      </c>
      <c r="R1784" s="67">
        <f t="shared" si="1037"/>
        <v>0</v>
      </c>
    </row>
    <row r="1785" spans="1:18" ht="31.5">
      <c r="A1785" s="30" t="s">
        <v>189</v>
      </c>
      <c r="B1785" s="31">
        <v>925</v>
      </c>
      <c r="C1785" s="32">
        <v>4</v>
      </c>
      <c r="D1785" s="32">
        <v>5</v>
      </c>
      <c r="E1785" s="23" t="s">
        <v>1143</v>
      </c>
      <c r="F1785" s="29" t="s">
        <v>190</v>
      </c>
      <c r="G1785" s="24">
        <v>0</v>
      </c>
      <c r="H1785" s="24">
        <v>8370</v>
      </c>
      <c r="I1785" s="25">
        <v>8370</v>
      </c>
      <c r="J1785" s="26">
        <f t="shared" si="1022"/>
        <v>100</v>
      </c>
      <c r="K1785" s="28">
        <f t="shared" si="1030"/>
        <v>0</v>
      </c>
      <c r="L1785" s="28">
        <v>8.4</v>
      </c>
      <c r="M1785" s="2">
        <f t="shared" si="1039"/>
        <v>8.4</v>
      </c>
      <c r="N1785" s="2">
        <f>I1785/1000-0.1</f>
        <v>8.3000000000000007</v>
      </c>
      <c r="O1785" s="27">
        <f t="shared" si="1023"/>
        <v>98.8</v>
      </c>
      <c r="P1785" s="34">
        <v>8.4</v>
      </c>
      <c r="Q1785" s="34">
        <f t="shared" si="1038"/>
        <v>-0.1</v>
      </c>
      <c r="R1785" s="67">
        <f t="shared" si="1037"/>
        <v>0</v>
      </c>
    </row>
    <row r="1786" spans="1:18" ht="31.5">
      <c r="A1786" s="30" t="s">
        <v>191</v>
      </c>
      <c r="B1786" s="31">
        <v>925</v>
      </c>
      <c r="C1786" s="32">
        <v>4</v>
      </c>
      <c r="D1786" s="32">
        <v>5</v>
      </c>
      <c r="E1786" s="23" t="s">
        <v>1143</v>
      </c>
      <c r="F1786" s="29" t="s">
        <v>192</v>
      </c>
      <c r="G1786" s="24">
        <v>0</v>
      </c>
      <c r="H1786" s="24">
        <v>362600</v>
      </c>
      <c r="I1786" s="25">
        <v>362600</v>
      </c>
      <c r="J1786" s="26">
        <f t="shared" si="1022"/>
        <v>100</v>
      </c>
      <c r="K1786" s="28">
        <f t="shared" si="1030"/>
        <v>0</v>
      </c>
      <c r="L1786" s="28">
        <v>362.6</v>
      </c>
      <c r="M1786" s="2">
        <f t="shared" si="1039"/>
        <v>362.6</v>
      </c>
      <c r="N1786" s="2">
        <f t="shared" si="1039"/>
        <v>362.6</v>
      </c>
      <c r="O1786" s="27">
        <f t="shared" si="1023"/>
        <v>100</v>
      </c>
      <c r="P1786" s="34">
        <v>362.6</v>
      </c>
      <c r="Q1786" s="34">
        <f t="shared" si="1038"/>
        <v>0</v>
      </c>
      <c r="R1786" s="67">
        <f t="shared" si="1037"/>
        <v>0</v>
      </c>
    </row>
    <row r="1787" spans="1:18" ht="31.5">
      <c r="A1787" s="30" t="s">
        <v>114</v>
      </c>
      <c r="B1787" s="31">
        <v>925</v>
      </c>
      <c r="C1787" s="32">
        <v>4</v>
      </c>
      <c r="D1787" s="32">
        <v>5</v>
      </c>
      <c r="E1787" s="23" t="s">
        <v>1143</v>
      </c>
      <c r="F1787" s="29" t="s">
        <v>115</v>
      </c>
      <c r="G1787" s="24">
        <v>0</v>
      </c>
      <c r="H1787" s="24">
        <v>1525660.24</v>
      </c>
      <c r="I1787" s="25">
        <v>1524850.24</v>
      </c>
      <c r="J1787" s="26">
        <f t="shared" si="1022"/>
        <v>99.9</v>
      </c>
      <c r="K1787" s="28">
        <f t="shared" si="1030"/>
        <v>0</v>
      </c>
      <c r="L1787" s="28">
        <v>1525.6</v>
      </c>
      <c r="M1787" s="2">
        <f>H1787/1000-0.1</f>
        <v>1525.6</v>
      </c>
      <c r="N1787" s="2">
        <f t="shared" si="1039"/>
        <v>1524.9</v>
      </c>
      <c r="O1787" s="27">
        <f t="shared" si="1023"/>
        <v>100</v>
      </c>
      <c r="P1787" s="34">
        <v>1524.9</v>
      </c>
      <c r="Q1787" s="34">
        <f t="shared" si="1038"/>
        <v>0</v>
      </c>
      <c r="R1787" s="67">
        <f t="shared" si="1037"/>
        <v>0</v>
      </c>
    </row>
    <row r="1788" spans="1:18">
      <c r="A1788" s="30" t="s">
        <v>195</v>
      </c>
      <c r="B1788" s="31">
        <v>925</v>
      </c>
      <c r="C1788" s="32">
        <v>4</v>
      </c>
      <c r="D1788" s="32">
        <v>5</v>
      </c>
      <c r="E1788" s="23" t="s">
        <v>1143</v>
      </c>
      <c r="F1788" s="29" t="s">
        <v>196</v>
      </c>
      <c r="G1788" s="24">
        <v>0</v>
      </c>
      <c r="H1788" s="24">
        <v>130000</v>
      </c>
      <c r="I1788" s="25">
        <v>130000</v>
      </c>
      <c r="J1788" s="26">
        <f t="shared" si="1022"/>
        <v>100</v>
      </c>
      <c r="K1788" s="28">
        <f t="shared" si="1030"/>
        <v>0</v>
      </c>
      <c r="L1788" s="28">
        <v>130</v>
      </c>
      <c r="M1788" s="2">
        <f t="shared" si="1039"/>
        <v>130</v>
      </c>
      <c r="N1788" s="2">
        <f t="shared" si="1039"/>
        <v>130</v>
      </c>
      <c r="O1788" s="27">
        <f t="shared" si="1023"/>
        <v>100</v>
      </c>
      <c r="P1788" s="34">
        <v>130</v>
      </c>
      <c r="Q1788" s="34">
        <f t="shared" si="1038"/>
        <v>0</v>
      </c>
      <c r="R1788" s="67">
        <f t="shared" si="1037"/>
        <v>0</v>
      </c>
    </row>
    <row r="1789" spans="1:18">
      <c r="A1789" s="30" t="s">
        <v>197</v>
      </c>
      <c r="B1789" s="31">
        <v>925</v>
      </c>
      <c r="C1789" s="32">
        <v>4</v>
      </c>
      <c r="D1789" s="32">
        <v>5</v>
      </c>
      <c r="E1789" s="23" t="s">
        <v>1143</v>
      </c>
      <c r="F1789" s="29" t="s">
        <v>198</v>
      </c>
      <c r="G1789" s="24">
        <v>0</v>
      </c>
      <c r="H1789" s="24">
        <v>40000</v>
      </c>
      <c r="I1789" s="25">
        <v>40000</v>
      </c>
      <c r="J1789" s="26">
        <f t="shared" si="1022"/>
        <v>100</v>
      </c>
      <c r="K1789" s="28">
        <f t="shared" si="1030"/>
        <v>0</v>
      </c>
      <c r="L1789" s="28">
        <v>40</v>
      </c>
      <c r="M1789" s="2">
        <f t="shared" si="1039"/>
        <v>40</v>
      </c>
      <c r="N1789" s="2">
        <f t="shared" si="1039"/>
        <v>40</v>
      </c>
      <c r="O1789" s="27">
        <f t="shared" si="1023"/>
        <v>100</v>
      </c>
      <c r="P1789" s="34">
        <v>40</v>
      </c>
      <c r="Q1789" s="34">
        <f t="shared" si="1038"/>
        <v>0</v>
      </c>
      <c r="R1789" s="67">
        <f t="shared" si="1037"/>
        <v>0</v>
      </c>
    </row>
    <row r="1790" spans="1:18" ht="141.75">
      <c r="A1790" s="30" t="s">
        <v>1144</v>
      </c>
      <c r="B1790" s="31">
        <v>925</v>
      </c>
      <c r="C1790" s="32">
        <v>4</v>
      </c>
      <c r="D1790" s="32">
        <v>5</v>
      </c>
      <c r="E1790" s="23" t="s">
        <v>1145</v>
      </c>
      <c r="F1790" s="29" t="s">
        <v>94</v>
      </c>
      <c r="G1790" s="24">
        <v>0</v>
      </c>
      <c r="H1790" s="24">
        <v>143400</v>
      </c>
      <c r="I1790" s="25">
        <v>143400</v>
      </c>
      <c r="J1790" s="26">
        <f t="shared" si="1022"/>
        <v>100</v>
      </c>
      <c r="K1790" s="2">
        <f t="shared" ref="K1790:M1790" si="1060">K1791</f>
        <v>0</v>
      </c>
      <c r="L1790" s="2">
        <f t="shared" si="1060"/>
        <v>143.4</v>
      </c>
      <c r="M1790" s="2">
        <f t="shared" si="1060"/>
        <v>143.4</v>
      </c>
      <c r="N1790" s="2">
        <f>N1791</f>
        <v>143.4</v>
      </c>
      <c r="O1790" s="27">
        <f t="shared" si="1023"/>
        <v>100</v>
      </c>
      <c r="P1790" s="34">
        <v>143.4</v>
      </c>
      <c r="Q1790" s="34">
        <f t="shared" si="1038"/>
        <v>0</v>
      </c>
      <c r="R1790" s="67">
        <f t="shared" si="1037"/>
        <v>0</v>
      </c>
    </row>
    <row r="1791" spans="1:18" ht="31.5">
      <c r="A1791" s="30" t="s">
        <v>114</v>
      </c>
      <c r="B1791" s="31">
        <v>925</v>
      </c>
      <c r="C1791" s="32">
        <v>4</v>
      </c>
      <c r="D1791" s="32">
        <v>5</v>
      </c>
      <c r="E1791" s="23" t="s">
        <v>1145</v>
      </c>
      <c r="F1791" s="29" t="s">
        <v>115</v>
      </c>
      <c r="G1791" s="24">
        <v>0</v>
      </c>
      <c r="H1791" s="24">
        <v>143400</v>
      </c>
      <c r="I1791" s="25">
        <v>143400</v>
      </c>
      <c r="J1791" s="26">
        <f t="shared" si="1022"/>
        <v>100</v>
      </c>
      <c r="K1791" s="28">
        <f t="shared" si="1030"/>
        <v>0</v>
      </c>
      <c r="L1791" s="28">
        <v>143.4</v>
      </c>
      <c r="M1791" s="2">
        <f t="shared" si="1039"/>
        <v>143.4</v>
      </c>
      <c r="N1791" s="2">
        <f t="shared" si="1039"/>
        <v>143.4</v>
      </c>
      <c r="O1791" s="27">
        <f t="shared" si="1023"/>
        <v>100</v>
      </c>
      <c r="P1791" s="34">
        <v>143.4</v>
      </c>
      <c r="Q1791" s="34">
        <f t="shared" si="1038"/>
        <v>0</v>
      </c>
      <c r="R1791" s="67">
        <f t="shared" si="1037"/>
        <v>0</v>
      </c>
    </row>
    <row r="1792" spans="1:18" ht="31.5">
      <c r="A1792" s="30" t="s">
        <v>259</v>
      </c>
      <c r="B1792" s="31">
        <v>925</v>
      </c>
      <c r="C1792" s="32">
        <v>4</v>
      </c>
      <c r="D1792" s="32">
        <v>5</v>
      </c>
      <c r="E1792" s="23" t="s">
        <v>260</v>
      </c>
      <c r="F1792" s="29" t="s">
        <v>94</v>
      </c>
      <c r="G1792" s="24">
        <v>0</v>
      </c>
      <c r="H1792" s="24">
        <v>20669.759999999998</v>
      </c>
      <c r="I1792" s="25">
        <v>20669.759999999998</v>
      </c>
      <c r="J1792" s="26">
        <f t="shared" si="1022"/>
        <v>100</v>
      </c>
      <c r="K1792" s="2">
        <f t="shared" ref="K1792:M1792" si="1061">K1793</f>
        <v>0</v>
      </c>
      <c r="L1792" s="2">
        <f t="shared" si="1061"/>
        <v>20.7</v>
      </c>
      <c r="M1792" s="2">
        <f t="shared" si="1061"/>
        <v>20.7</v>
      </c>
      <c r="N1792" s="2">
        <f>N1793</f>
        <v>20.7</v>
      </c>
      <c r="O1792" s="27">
        <f t="shared" si="1023"/>
        <v>100</v>
      </c>
      <c r="P1792" s="34">
        <v>20.7</v>
      </c>
      <c r="Q1792" s="34">
        <f t="shared" si="1038"/>
        <v>0</v>
      </c>
      <c r="R1792" s="67">
        <f t="shared" si="1037"/>
        <v>0</v>
      </c>
    </row>
    <row r="1793" spans="1:18" ht="94.5">
      <c r="A1793" s="30" t="s">
        <v>245</v>
      </c>
      <c r="B1793" s="31">
        <v>925</v>
      </c>
      <c r="C1793" s="32">
        <v>4</v>
      </c>
      <c r="D1793" s="32">
        <v>5</v>
      </c>
      <c r="E1793" s="23" t="s">
        <v>260</v>
      </c>
      <c r="F1793" s="29" t="s">
        <v>246</v>
      </c>
      <c r="G1793" s="24">
        <v>0</v>
      </c>
      <c r="H1793" s="24">
        <v>20669.759999999998</v>
      </c>
      <c r="I1793" s="25">
        <v>20669.759999999998</v>
      </c>
      <c r="J1793" s="26">
        <f t="shared" si="1022"/>
        <v>100</v>
      </c>
      <c r="K1793" s="28">
        <f t="shared" si="1030"/>
        <v>0</v>
      </c>
      <c r="L1793" s="28">
        <v>20.7</v>
      </c>
      <c r="M1793" s="2">
        <f t="shared" si="1039"/>
        <v>20.7</v>
      </c>
      <c r="N1793" s="2">
        <f t="shared" si="1039"/>
        <v>20.7</v>
      </c>
      <c r="O1793" s="27">
        <f t="shared" si="1023"/>
        <v>100</v>
      </c>
      <c r="P1793" s="34">
        <v>20.7</v>
      </c>
      <c r="Q1793" s="34">
        <f t="shared" si="1038"/>
        <v>0</v>
      </c>
      <c r="R1793" s="67">
        <f t="shared" si="1037"/>
        <v>0</v>
      </c>
    </row>
    <row r="1794" spans="1:18">
      <c r="A1794" s="30" t="s">
        <v>1084</v>
      </c>
      <c r="B1794" s="31">
        <v>925</v>
      </c>
      <c r="C1794" s="32">
        <v>6</v>
      </c>
      <c r="D1794" s="32" t="s">
        <v>94</v>
      </c>
      <c r="E1794" s="23" t="s">
        <v>94</v>
      </c>
      <c r="F1794" s="29" t="s">
        <v>94</v>
      </c>
      <c r="G1794" s="24">
        <v>0</v>
      </c>
      <c r="H1794" s="24">
        <v>16193700</v>
      </c>
      <c r="I1794" s="25">
        <v>16193700</v>
      </c>
      <c r="J1794" s="26">
        <f t="shared" ref="J1794:J1855" si="1062">I1794*100/H1794</f>
        <v>100</v>
      </c>
      <c r="K1794" s="2">
        <f t="shared" ref="K1794:M1794" si="1063">K1795</f>
        <v>0</v>
      </c>
      <c r="L1794" s="2">
        <f t="shared" si="1063"/>
        <v>16193.7</v>
      </c>
      <c r="M1794" s="2">
        <f t="shared" si="1063"/>
        <v>16193.7</v>
      </c>
      <c r="N1794" s="2">
        <f>N1795</f>
        <v>16193.7</v>
      </c>
      <c r="O1794" s="27">
        <f t="shared" ref="O1794:O1855" si="1064">N1794*100/M1794</f>
        <v>100</v>
      </c>
      <c r="P1794" s="34">
        <v>16193.7</v>
      </c>
      <c r="Q1794" s="34">
        <f t="shared" si="1038"/>
        <v>0</v>
      </c>
      <c r="R1794" s="67">
        <f t="shared" si="1037"/>
        <v>0</v>
      </c>
    </row>
    <row r="1795" spans="1:18" ht="31.5">
      <c r="A1795" s="30" t="s">
        <v>53</v>
      </c>
      <c r="B1795" s="31">
        <v>925</v>
      </c>
      <c r="C1795" s="32">
        <v>6</v>
      </c>
      <c r="D1795" s="32">
        <v>3</v>
      </c>
      <c r="E1795" s="23" t="s">
        <v>94</v>
      </c>
      <c r="F1795" s="29" t="s">
        <v>94</v>
      </c>
      <c r="G1795" s="24">
        <v>0</v>
      </c>
      <c r="H1795" s="24">
        <v>16193700</v>
      </c>
      <c r="I1795" s="25">
        <v>16193700</v>
      </c>
      <c r="J1795" s="26">
        <f t="shared" si="1062"/>
        <v>100</v>
      </c>
      <c r="K1795" s="2">
        <f t="shared" ref="K1795:M1795" si="1065">K1796+K1803+K1805+K1807+K1798</f>
        <v>0</v>
      </c>
      <c r="L1795" s="2">
        <f t="shared" si="1065"/>
        <v>16193.7</v>
      </c>
      <c r="M1795" s="2">
        <f t="shared" si="1065"/>
        <v>16193.7</v>
      </c>
      <c r="N1795" s="2">
        <f>N1796+N1803+N1805+N1807+N1798</f>
        <v>16193.7</v>
      </c>
      <c r="O1795" s="27">
        <f t="shared" si="1064"/>
        <v>100</v>
      </c>
      <c r="P1795" s="34">
        <v>16193.7</v>
      </c>
      <c r="Q1795" s="34">
        <f t="shared" si="1038"/>
        <v>0</v>
      </c>
      <c r="R1795" s="67">
        <f t="shared" si="1037"/>
        <v>0</v>
      </c>
    </row>
    <row r="1796" spans="1:18" ht="157.5">
      <c r="A1796" s="30" t="s">
        <v>1146</v>
      </c>
      <c r="B1796" s="31">
        <v>925</v>
      </c>
      <c r="C1796" s="32">
        <v>6</v>
      </c>
      <c r="D1796" s="32">
        <v>3</v>
      </c>
      <c r="E1796" s="23" t="s">
        <v>1147</v>
      </c>
      <c r="F1796" s="29" t="s">
        <v>94</v>
      </c>
      <c r="G1796" s="24">
        <v>0</v>
      </c>
      <c r="H1796" s="24">
        <v>71000</v>
      </c>
      <c r="I1796" s="25">
        <v>71000</v>
      </c>
      <c r="J1796" s="26">
        <f t="shared" si="1062"/>
        <v>100</v>
      </c>
      <c r="K1796" s="2">
        <f t="shared" ref="K1796:M1796" si="1066">K1797</f>
        <v>0</v>
      </c>
      <c r="L1796" s="2">
        <f t="shared" si="1066"/>
        <v>71</v>
      </c>
      <c r="M1796" s="2">
        <f t="shared" si="1066"/>
        <v>71</v>
      </c>
      <c r="N1796" s="2">
        <f>N1797</f>
        <v>71</v>
      </c>
      <c r="O1796" s="27">
        <f t="shared" si="1064"/>
        <v>100</v>
      </c>
      <c r="P1796" s="34">
        <v>71</v>
      </c>
      <c r="Q1796" s="34">
        <f t="shared" si="1038"/>
        <v>0</v>
      </c>
      <c r="R1796" s="67">
        <f t="shared" si="1037"/>
        <v>0</v>
      </c>
    </row>
    <row r="1797" spans="1:18" ht="31.5">
      <c r="A1797" s="30" t="s">
        <v>114</v>
      </c>
      <c r="B1797" s="31">
        <v>925</v>
      </c>
      <c r="C1797" s="32">
        <v>6</v>
      </c>
      <c r="D1797" s="32">
        <v>3</v>
      </c>
      <c r="E1797" s="23" t="s">
        <v>1147</v>
      </c>
      <c r="F1797" s="29" t="s">
        <v>115</v>
      </c>
      <c r="G1797" s="24">
        <v>0</v>
      </c>
      <c r="H1797" s="24">
        <v>71000</v>
      </c>
      <c r="I1797" s="25">
        <v>71000</v>
      </c>
      <c r="J1797" s="26">
        <f t="shared" si="1062"/>
        <v>100</v>
      </c>
      <c r="K1797" s="28">
        <f t="shared" si="1030"/>
        <v>0</v>
      </c>
      <c r="L1797" s="28">
        <v>71</v>
      </c>
      <c r="M1797" s="2">
        <f t="shared" si="1039"/>
        <v>71</v>
      </c>
      <c r="N1797" s="2">
        <f t="shared" si="1039"/>
        <v>71</v>
      </c>
      <c r="O1797" s="27">
        <f t="shared" si="1064"/>
        <v>100</v>
      </c>
      <c r="P1797" s="34">
        <v>71</v>
      </c>
      <c r="Q1797" s="34">
        <f t="shared" si="1038"/>
        <v>0</v>
      </c>
      <c r="R1797" s="67">
        <f t="shared" si="1037"/>
        <v>0</v>
      </c>
    </row>
    <row r="1798" spans="1:18" ht="204.75">
      <c r="A1798" s="30" t="s">
        <v>1148</v>
      </c>
      <c r="B1798" s="31">
        <v>925</v>
      </c>
      <c r="C1798" s="32">
        <v>6</v>
      </c>
      <c r="D1798" s="32">
        <v>3</v>
      </c>
      <c r="E1798" s="23" t="s">
        <v>1149</v>
      </c>
      <c r="F1798" s="29" t="s">
        <v>94</v>
      </c>
      <c r="G1798" s="24">
        <v>0</v>
      </c>
      <c r="H1798" s="24">
        <v>13348300</v>
      </c>
      <c r="I1798" s="25">
        <v>13348300</v>
      </c>
      <c r="J1798" s="26">
        <f t="shared" si="1062"/>
        <v>100</v>
      </c>
      <c r="K1798" s="2">
        <f t="shared" ref="K1798:M1798" si="1067">SUM(K1799:K1802)</f>
        <v>0</v>
      </c>
      <c r="L1798" s="2">
        <f t="shared" ref="L1798" si="1068">SUM(L1799:L1802)</f>
        <v>13348.3</v>
      </c>
      <c r="M1798" s="2">
        <f t="shared" si="1067"/>
        <v>13348.3</v>
      </c>
      <c r="N1798" s="2">
        <f>SUM(N1799:N1802)</f>
        <v>13348.3</v>
      </c>
      <c r="O1798" s="27">
        <f t="shared" si="1064"/>
        <v>100</v>
      </c>
      <c r="P1798" s="34">
        <v>13348.3</v>
      </c>
      <c r="Q1798" s="34">
        <f t="shared" si="1038"/>
        <v>0</v>
      </c>
      <c r="R1798" s="67">
        <f t="shared" si="1037"/>
        <v>0</v>
      </c>
    </row>
    <row r="1799" spans="1:18" ht="31.5">
      <c r="A1799" s="30" t="s">
        <v>187</v>
      </c>
      <c r="B1799" s="31">
        <v>925</v>
      </c>
      <c r="C1799" s="32">
        <v>6</v>
      </c>
      <c r="D1799" s="32">
        <v>3</v>
      </c>
      <c r="E1799" s="23" t="s">
        <v>1149</v>
      </c>
      <c r="F1799" s="29" t="s">
        <v>188</v>
      </c>
      <c r="G1799" s="24">
        <v>0</v>
      </c>
      <c r="H1799" s="24">
        <v>9731000</v>
      </c>
      <c r="I1799" s="25">
        <v>9731000</v>
      </c>
      <c r="J1799" s="26">
        <f t="shared" si="1062"/>
        <v>100</v>
      </c>
      <c r="K1799" s="28">
        <f t="shared" ref="K1799:K1855" si="1069">G1799/1000</f>
        <v>0</v>
      </c>
      <c r="L1799" s="28">
        <v>9731</v>
      </c>
      <c r="M1799" s="2">
        <f t="shared" si="1039"/>
        <v>9731</v>
      </c>
      <c r="N1799" s="2">
        <f t="shared" si="1039"/>
        <v>9731</v>
      </c>
      <c r="O1799" s="27">
        <f t="shared" si="1064"/>
        <v>100</v>
      </c>
      <c r="P1799" s="34">
        <v>9731</v>
      </c>
      <c r="Q1799" s="34">
        <f t="shared" si="1038"/>
        <v>0</v>
      </c>
      <c r="R1799" s="67">
        <f t="shared" si="1037"/>
        <v>0</v>
      </c>
    </row>
    <row r="1800" spans="1:18" ht="31.5">
      <c r="A1800" s="30" t="s">
        <v>189</v>
      </c>
      <c r="B1800" s="31">
        <v>925</v>
      </c>
      <c r="C1800" s="32">
        <v>6</v>
      </c>
      <c r="D1800" s="32">
        <v>3</v>
      </c>
      <c r="E1800" s="23" t="s">
        <v>1149</v>
      </c>
      <c r="F1800" s="29" t="s">
        <v>190</v>
      </c>
      <c r="G1800" s="24">
        <v>0</v>
      </c>
      <c r="H1800" s="24">
        <v>375000</v>
      </c>
      <c r="I1800" s="25">
        <v>375000</v>
      </c>
      <c r="J1800" s="26">
        <f t="shared" si="1062"/>
        <v>100</v>
      </c>
      <c r="K1800" s="28">
        <f t="shared" si="1069"/>
        <v>0</v>
      </c>
      <c r="L1800" s="28">
        <v>375</v>
      </c>
      <c r="M1800" s="2">
        <f t="shared" si="1039"/>
        <v>375</v>
      </c>
      <c r="N1800" s="2">
        <f t="shared" si="1039"/>
        <v>375</v>
      </c>
      <c r="O1800" s="27">
        <f t="shared" si="1064"/>
        <v>100</v>
      </c>
      <c r="P1800" s="34">
        <v>375</v>
      </c>
      <c r="Q1800" s="34">
        <f t="shared" si="1038"/>
        <v>0</v>
      </c>
      <c r="R1800" s="67">
        <f t="shared" si="1037"/>
        <v>0</v>
      </c>
    </row>
    <row r="1801" spans="1:18" ht="31.5">
      <c r="A1801" s="30" t="s">
        <v>191</v>
      </c>
      <c r="B1801" s="31">
        <v>925</v>
      </c>
      <c r="C1801" s="32">
        <v>6</v>
      </c>
      <c r="D1801" s="32">
        <v>3</v>
      </c>
      <c r="E1801" s="23" t="s">
        <v>1149</v>
      </c>
      <c r="F1801" s="29" t="s">
        <v>192</v>
      </c>
      <c r="G1801" s="24">
        <v>0</v>
      </c>
      <c r="H1801" s="24">
        <v>505000</v>
      </c>
      <c r="I1801" s="25">
        <v>505000</v>
      </c>
      <c r="J1801" s="26">
        <f t="shared" si="1062"/>
        <v>100</v>
      </c>
      <c r="K1801" s="28">
        <f t="shared" si="1069"/>
        <v>0</v>
      </c>
      <c r="L1801" s="28">
        <v>505</v>
      </c>
      <c r="M1801" s="2">
        <f t="shared" si="1039"/>
        <v>505</v>
      </c>
      <c r="N1801" s="2">
        <f t="shared" si="1039"/>
        <v>505</v>
      </c>
      <c r="O1801" s="27">
        <f t="shared" si="1064"/>
        <v>100</v>
      </c>
      <c r="P1801" s="34">
        <v>505</v>
      </c>
      <c r="Q1801" s="34">
        <f t="shared" si="1038"/>
        <v>0</v>
      </c>
      <c r="R1801" s="67">
        <f t="shared" si="1037"/>
        <v>0</v>
      </c>
    </row>
    <row r="1802" spans="1:18" ht="31.5">
      <c r="A1802" s="30" t="s">
        <v>114</v>
      </c>
      <c r="B1802" s="31">
        <v>925</v>
      </c>
      <c r="C1802" s="32">
        <v>6</v>
      </c>
      <c r="D1802" s="32">
        <v>3</v>
      </c>
      <c r="E1802" s="23" t="s">
        <v>1149</v>
      </c>
      <c r="F1802" s="29" t="s">
        <v>115</v>
      </c>
      <c r="G1802" s="24">
        <v>0</v>
      </c>
      <c r="H1802" s="24">
        <v>2737300</v>
      </c>
      <c r="I1802" s="25">
        <v>2737300</v>
      </c>
      <c r="J1802" s="26">
        <f t="shared" si="1062"/>
        <v>100</v>
      </c>
      <c r="K1802" s="28">
        <f t="shared" si="1069"/>
        <v>0</v>
      </c>
      <c r="L1802" s="28">
        <v>2737.3</v>
      </c>
      <c r="M1802" s="2">
        <f t="shared" si="1039"/>
        <v>2737.3</v>
      </c>
      <c r="N1802" s="2">
        <f t="shared" si="1039"/>
        <v>2737.3</v>
      </c>
      <c r="O1802" s="27">
        <f t="shared" si="1064"/>
        <v>100</v>
      </c>
      <c r="P1802" s="34">
        <v>2737.3</v>
      </c>
      <c r="Q1802" s="34">
        <f t="shared" si="1038"/>
        <v>0</v>
      </c>
      <c r="R1802" s="67">
        <f t="shared" si="1037"/>
        <v>0</v>
      </c>
    </row>
    <row r="1803" spans="1:18" ht="220.5">
      <c r="A1803" s="30" t="s">
        <v>1150</v>
      </c>
      <c r="B1803" s="31">
        <v>925</v>
      </c>
      <c r="C1803" s="32">
        <v>6</v>
      </c>
      <c r="D1803" s="32">
        <v>3</v>
      </c>
      <c r="E1803" s="23" t="s">
        <v>1151</v>
      </c>
      <c r="F1803" s="29" t="s">
        <v>94</v>
      </c>
      <c r="G1803" s="24">
        <v>0</v>
      </c>
      <c r="H1803" s="24">
        <v>106400</v>
      </c>
      <c r="I1803" s="25">
        <v>106400</v>
      </c>
      <c r="J1803" s="26">
        <f t="shared" si="1062"/>
        <v>100</v>
      </c>
      <c r="K1803" s="2">
        <f t="shared" ref="K1803:M1803" si="1070">K1804</f>
        <v>0</v>
      </c>
      <c r="L1803" s="2">
        <f t="shared" si="1070"/>
        <v>106.4</v>
      </c>
      <c r="M1803" s="2">
        <f t="shared" si="1070"/>
        <v>106.4</v>
      </c>
      <c r="N1803" s="2">
        <f>N1804</f>
        <v>106.4</v>
      </c>
      <c r="O1803" s="27">
        <f t="shared" si="1064"/>
        <v>100</v>
      </c>
      <c r="P1803" s="34">
        <v>106.4</v>
      </c>
      <c r="Q1803" s="34">
        <f t="shared" si="1038"/>
        <v>0</v>
      </c>
      <c r="R1803" s="67">
        <f t="shared" si="1037"/>
        <v>0</v>
      </c>
    </row>
    <row r="1804" spans="1:18" ht="31.5">
      <c r="A1804" s="30" t="s">
        <v>114</v>
      </c>
      <c r="B1804" s="31">
        <v>925</v>
      </c>
      <c r="C1804" s="32">
        <v>6</v>
      </c>
      <c r="D1804" s="32">
        <v>3</v>
      </c>
      <c r="E1804" s="23" t="s">
        <v>1151</v>
      </c>
      <c r="F1804" s="29" t="s">
        <v>115</v>
      </c>
      <c r="G1804" s="24">
        <v>0</v>
      </c>
      <c r="H1804" s="24">
        <v>106400</v>
      </c>
      <c r="I1804" s="25">
        <v>106400</v>
      </c>
      <c r="J1804" s="26">
        <f t="shared" si="1062"/>
        <v>100</v>
      </c>
      <c r="K1804" s="28">
        <f t="shared" si="1069"/>
        <v>0</v>
      </c>
      <c r="L1804" s="28">
        <v>106.4</v>
      </c>
      <c r="M1804" s="2">
        <f t="shared" si="1039"/>
        <v>106.4</v>
      </c>
      <c r="N1804" s="2">
        <f t="shared" si="1039"/>
        <v>106.4</v>
      </c>
      <c r="O1804" s="27">
        <f t="shared" si="1064"/>
        <v>100</v>
      </c>
      <c r="P1804" s="34">
        <v>106.4</v>
      </c>
      <c r="Q1804" s="34">
        <f t="shared" si="1038"/>
        <v>0</v>
      </c>
      <c r="R1804" s="67">
        <f t="shared" ref="R1804:R1856" si="1071">G1804/1000-K1804</f>
        <v>0</v>
      </c>
    </row>
    <row r="1805" spans="1:18" ht="63">
      <c r="A1805" s="30" t="s">
        <v>1152</v>
      </c>
      <c r="B1805" s="31">
        <v>925</v>
      </c>
      <c r="C1805" s="32">
        <v>6</v>
      </c>
      <c r="D1805" s="32">
        <v>3</v>
      </c>
      <c r="E1805" s="23" t="s">
        <v>1153</v>
      </c>
      <c r="F1805" s="29" t="s">
        <v>94</v>
      </c>
      <c r="G1805" s="24">
        <v>0</v>
      </c>
      <c r="H1805" s="24">
        <v>421000</v>
      </c>
      <c r="I1805" s="25">
        <v>421000</v>
      </c>
      <c r="J1805" s="26">
        <f t="shared" si="1062"/>
        <v>100</v>
      </c>
      <c r="K1805" s="2">
        <f t="shared" ref="K1805:M1805" si="1072">K1806</f>
        <v>0</v>
      </c>
      <c r="L1805" s="2">
        <f t="shared" si="1072"/>
        <v>421</v>
      </c>
      <c r="M1805" s="2">
        <f t="shared" si="1072"/>
        <v>421</v>
      </c>
      <c r="N1805" s="2">
        <f>N1806</f>
        <v>421</v>
      </c>
      <c r="O1805" s="27">
        <f t="shared" si="1064"/>
        <v>100</v>
      </c>
      <c r="P1805" s="34">
        <v>421</v>
      </c>
      <c r="Q1805" s="34">
        <f t="shared" si="1038"/>
        <v>0</v>
      </c>
      <c r="R1805" s="67">
        <f t="shared" si="1071"/>
        <v>0</v>
      </c>
    </row>
    <row r="1806" spans="1:18" ht="31.5">
      <c r="A1806" s="30" t="s">
        <v>114</v>
      </c>
      <c r="B1806" s="31">
        <v>925</v>
      </c>
      <c r="C1806" s="32">
        <v>6</v>
      </c>
      <c r="D1806" s="32">
        <v>3</v>
      </c>
      <c r="E1806" s="23" t="s">
        <v>1153</v>
      </c>
      <c r="F1806" s="29" t="s">
        <v>115</v>
      </c>
      <c r="G1806" s="24">
        <v>0</v>
      </c>
      <c r="H1806" s="24">
        <v>421000</v>
      </c>
      <c r="I1806" s="25">
        <v>421000</v>
      </c>
      <c r="J1806" s="26">
        <f t="shared" si="1062"/>
        <v>100</v>
      </c>
      <c r="K1806" s="28">
        <f t="shared" si="1069"/>
        <v>0</v>
      </c>
      <c r="L1806" s="28">
        <v>421</v>
      </c>
      <c r="M1806" s="2">
        <f t="shared" si="1039"/>
        <v>421</v>
      </c>
      <c r="N1806" s="2">
        <f t="shared" si="1039"/>
        <v>421</v>
      </c>
      <c r="O1806" s="27">
        <f t="shared" si="1064"/>
        <v>100</v>
      </c>
      <c r="P1806" s="34">
        <v>421</v>
      </c>
      <c r="Q1806" s="34">
        <f t="shared" ref="Q1806:Q1856" si="1073">N1806-P1806</f>
        <v>0</v>
      </c>
      <c r="R1806" s="67">
        <f t="shared" si="1071"/>
        <v>0</v>
      </c>
    </row>
    <row r="1807" spans="1:18" ht="63">
      <c r="A1807" s="30" t="s">
        <v>1154</v>
      </c>
      <c r="B1807" s="31">
        <v>925</v>
      </c>
      <c r="C1807" s="32">
        <v>6</v>
      </c>
      <c r="D1807" s="32">
        <v>3</v>
      </c>
      <c r="E1807" s="23" t="s">
        <v>1155</v>
      </c>
      <c r="F1807" s="29" t="s">
        <v>94</v>
      </c>
      <c r="G1807" s="24">
        <v>0</v>
      </c>
      <c r="H1807" s="24">
        <v>2247000</v>
      </c>
      <c r="I1807" s="25">
        <v>2247000</v>
      </c>
      <c r="J1807" s="26">
        <f t="shared" si="1062"/>
        <v>100</v>
      </c>
      <c r="K1807" s="2">
        <f t="shared" ref="K1807:M1807" si="1074">K1808</f>
        <v>0</v>
      </c>
      <c r="L1807" s="2">
        <f t="shared" si="1074"/>
        <v>2247</v>
      </c>
      <c r="M1807" s="2">
        <f t="shared" si="1074"/>
        <v>2247</v>
      </c>
      <c r="N1807" s="2">
        <f>N1808</f>
        <v>2247</v>
      </c>
      <c r="O1807" s="27">
        <f t="shared" si="1064"/>
        <v>100</v>
      </c>
      <c r="P1807" s="34">
        <v>2247</v>
      </c>
      <c r="Q1807" s="34">
        <f t="shared" si="1073"/>
        <v>0</v>
      </c>
      <c r="R1807" s="67">
        <f t="shared" si="1071"/>
        <v>0</v>
      </c>
    </row>
    <row r="1808" spans="1:18" ht="31.5">
      <c r="A1808" s="30" t="s">
        <v>114</v>
      </c>
      <c r="B1808" s="31">
        <v>925</v>
      </c>
      <c r="C1808" s="32">
        <v>6</v>
      </c>
      <c r="D1808" s="32">
        <v>3</v>
      </c>
      <c r="E1808" s="23" t="s">
        <v>1155</v>
      </c>
      <c r="F1808" s="29" t="s">
        <v>115</v>
      </c>
      <c r="G1808" s="24">
        <v>0</v>
      </c>
      <c r="H1808" s="24">
        <v>2247000</v>
      </c>
      <c r="I1808" s="25">
        <v>2247000</v>
      </c>
      <c r="J1808" s="26">
        <f t="shared" si="1062"/>
        <v>100</v>
      </c>
      <c r="K1808" s="28">
        <f t="shared" si="1069"/>
        <v>0</v>
      </c>
      <c r="L1808" s="28">
        <v>2247</v>
      </c>
      <c r="M1808" s="2">
        <f t="shared" si="1039"/>
        <v>2247</v>
      </c>
      <c r="N1808" s="2">
        <f t="shared" si="1039"/>
        <v>2247</v>
      </c>
      <c r="O1808" s="27">
        <f t="shared" si="1064"/>
        <v>100</v>
      </c>
      <c r="P1808" s="34">
        <v>2247</v>
      </c>
      <c r="Q1808" s="34">
        <f t="shared" si="1073"/>
        <v>0</v>
      </c>
      <c r="R1808" s="67">
        <f t="shared" si="1071"/>
        <v>0</v>
      </c>
    </row>
    <row r="1809" spans="1:18" ht="31.5">
      <c r="A1809" s="30" t="s">
        <v>1156</v>
      </c>
      <c r="B1809" s="31">
        <v>926</v>
      </c>
      <c r="C1809" s="32" t="s">
        <v>94</v>
      </c>
      <c r="D1809" s="32" t="s">
        <v>94</v>
      </c>
      <c r="E1809" s="23" t="s">
        <v>94</v>
      </c>
      <c r="F1809" s="29" t="s">
        <v>94</v>
      </c>
      <c r="G1809" s="24">
        <v>0</v>
      </c>
      <c r="H1809" s="24">
        <v>36908000</v>
      </c>
      <c r="I1809" s="25">
        <v>36679656</v>
      </c>
      <c r="J1809" s="26">
        <f>I1809*100/H1809</f>
        <v>99.4</v>
      </c>
      <c r="K1809" s="2">
        <f t="shared" ref="K1809:M1809" si="1075">K1810+K1820</f>
        <v>0</v>
      </c>
      <c r="L1809" s="2">
        <f t="shared" si="1075"/>
        <v>36908</v>
      </c>
      <c r="M1809" s="2">
        <f t="shared" si="1075"/>
        <v>36908</v>
      </c>
      <c r="N1809" s="2">
        <f>N1810+N1820</f>
        <v>36679.599999999999</v>
      </c>
      <c r="O1809" s="27">
        <f>N1809*100/M1809</f>
        <v>99.4</v>
      </c>
      <c r="P1809" s="34">
        <v>36679.599999999999</v>
      </c>
      <c r="Q1809" s="34">
        <f t="shared" si="1073"/>
        <v>0</v>
      </c>
      <c r="R1809" s="67">
        <f t="shared" si="1071"/>
        <v>0</v>
      </c>
    </row>
    <row r="1810" spans="1:18">
      <c r="A1810" s="30" t="s">
        <v>263</v>
      </c>
      <c r="B1810" s="31">
        <v>926</v>
      </c>
      <c r="C1810" s="32">
        <v>1</v>
      </c>
      <c r="D1810" s="32" t="s">
        <v>94</v>
      </c>
      <c r="E1810" s="23" t="s">
        <v>94</v>
      </c>
      <c r="F1810" s="29" t="s">
        <v>94</v>
      </c>
      <c r="G1810" s="24">
        <v>0</v>
      </c>
      <c r="H1810" s="24">
        <v>36372200</v>
      </c>
      <c r="I1810" s="25">
        <v>36144406</v>
      </c>
      <c r="J1810" s="26">
        <f t="shared" ref="J1810:J1824" si="1076">I1810*100/H1810</f>
        <v>99.4</v>
      </c>
      <c r="K1810" s="2">
        <f t="shared" ref="K1810:M1811" si="1077">K1811</f>
        <v>0</v>
      </c>
      <c r="L1810" s="2">
        <f t="shared" si="1077"/>
        <v>36372.199999999997</v>
      </c>
      <c r="M1810" s="2">
        <f t="shared" si="1077"/>
        <v>36372.199999999997</v>
      </c>
      <c r="N1810" s="2">
        <f>N1811</f>
        <v>36144.400000000001</v>
      </c>
      <c r="O1810" s="27">
        <f t="shared" ref="O1810:O1824" si="1078">N1810*100/M1810</f>
        <v>99.4</v>
      </c>
      <c r="P1810" s="34">
        <v>36144.400000000001</v>
      </c>
      <c r="Q1810" s="34">
        <f t="shared" si="1073"/>
        <v>0</v>
      </c>
      <c r="R1810" s="67">
        <f t="shared" si="1071"/>
        <v>0</v>
      </c>
    </row>
    <row r="1811" spans="1:18">
      <c r="A1811" s="30" t="s">
        <v>29</v>
      </c>
      <c r="B1811" s="31">
        <v>926</v>
      </c>
      <c r="C1811" s="32">
        <v>1</v>
      </c>
      <c r="D1811" s="32">
        <v>5</v>
      </c>
      <c r="E1811" s="23" t="s">
        <v>94</v>
      </c>
      <c r="F1811" s="29" t="s">
        <v>94</v>
      </c>
      <c r="G1811" s="24">
        <v>0</v>
      </c>
      <c r="H1811" s="24">
        <v>36372200</v>
      </c>
      <c r="I1811" s="25">
        <v>36144406</v>
      </c>
      <c r="J1811" s="26">
        <f t="shared" si="1076"/>
        <v>99.4</v>
      </c>
      <c r="K1811" s="2">
        <f t="shared" si="1077"/>
        <v>0</v>
      </c>
      <c r="L1811" s="2">
        <f t="shared" si="1077"/>
        <v>36372.199999999997</v>
      </c>
      <c r="M1811" s="2">
        <f t="shared" si="1077"/>
        <v>36372.199999999997</v>
      </c>
      <c r="N1811" s="2">
        <f>N1812</f>
        <v>36144.400000000001</v>
      </c>
      <c r="O1811" s="27">
        <f t="shared" si="1078"/>
        <v>99.4</v>
      </c>
      <c r="P1811" s="34">
        <v>36144.400000000001</v>
      </c>
      <c r="Q1811" s="34">
        <f t="shared" si="1073"/>
        <v>0</v>
      </c>
      <c r="R1811" s="67">
        <f t="shared" si="1071"/>
        <v>0</v>
      </c>
    </row>
    <row r="1812" spans="1:18" ht="31.5">
      <c r="A1812" s="30" t="s">
        <v>1157</v>
      </c>
      <c r="B1812" s="31">
        <v>926</v>
      </c>
      <c r="C1812" s="32">
        <v>1</v>
      </c>
      <c r="D1812" s="32">
        <v>5</v>
      </c>
      <c r="E1812" s="23" t="s">
        <v>1158</v>
      </c>
      <c r="F1812" s="29"/>
      <c r="G1812" s="24">
        <f>SUM(G1813:G1819)</f>
        <v>0</v>
      </c>
      <c r="H1812" s="24">
        <f t="shared" ref="H1812:I1812" si="1079">SUM(H1813:H1819)</f>
        <v>36372200</v>
      </c>
      <c r="I1812" s="24">
        <f t="shared" si="1079"/>
        <v>36144406</v>
      </c>
      <c r="J1812" s="26">
        <f t="shared" si="1076"/>
        <v>99.4</v>
      </c>
      <c r="K1812" s="2">
        <f t="shared" ref="K1812:M1812" si="1080">SUM(K1813:K1819)</f>
        <v>0</v>
      </c>
      <c r="L1812" s="2">
        <f t="shared" ref="L1812" si="1081">SUM(L1813:L1819)</f>
        <v>36372.199999999997</v>
      </c>
      <c r="M1812" s="2">
        <f t="shared" si="1080"/>
        <v>36372.199999999997</v>
      </c>
      <c r="N1812" s="2">
        <f>SUM(N1813:N1819)</f>
        <v>36144.400000000001</v>
      </c>
      <c r="O1812" s="27">
        <f t="shared" si="1078"/>
        <v>99.4</v>
      </c>
      <c r="P1812" s="34">
        <v>36144.400000000001</v>
      </c>
      <c r="Q1812" s="34">
        <f t="shared" si="1073"/>
        <v>0</v>
      </c>
      <c r="R1812" s="67">
        <f t="shared" si="1071"/>
        <v>0</v>
      </c>
    </row>
    <row r="1813" spans="1:18" ht="31.5">
      <c r="A1813" s="30" t="s">
        <v>187</v>
      </c>
      <c r="B1813" s="31">
        <v>926</v>
      </c>
      <c r="C1813" s="32">
        <v>1</v>
      </c>
      <c r="D1813" s="32">
        <v>5</v>
      </c>
      <c r="E1813" s="23" t="s">
        <v>1158</v>
      </c>
      <c r="F1813" s="29" t="s">
        <v>188</v>
      </c>
      <c r="G1813" s="24">
        <v>0</v>
      </c>
      <c r="H1813" s="24">
        <v>24614500</v>
      </c>
      <c r="I1813" s="25">
        <v>24387309.219999999</v>
      </c>
      <c r="J1813" s="26">
        <f t="shared" si="1076"/>
        <v>99.1</v>
      </c>
      <c r="K1813" s="28">
        <f t="shared" si="1069"/>
        <v>0</v>
      </c>
      <c r="L1813" s="28">
        <v>24614.5</v>
      </c>
      <c r="M1813" s="2">
        <f t="shared" si="1039"/>
        <v>24614.5</v>
      </c>
      <c r="N1813" s="2">
        <f t="shared" si="1039"/>
        <v>24387.3</v>
      </c>
      <c r="O1813" s="27">
        <f t="shared" si="1078"/>
        <v>99.1</v>
      </c>
      <c r="P1813" s="34">
        <v>24387.3</v>
      </c>
      <c r="Q1813" s="34">
        <f t="shared" si="1073"/>
        <v>0</v>
      </c>
      <c r="R1813" s="67">
        <f t="shared" si="1071"/>
        <v>0</v>
      </c>
    </row>
    <row r="1814" spans="1:18" ht="31.5">
      <c r="A1814" s="30" t="s">
        <v>189</v>
      </c>
      <c r="B1814" s="31">
        <v>926</v>
      </c>
      <c r="C1814" s="32">
        <v>1</v>
      </c>
      <c r="D1814" s="32">
        <v>5</v>
      </c>
      <c r="E1814" s="23" t="s">
        <v>1158</v>
      </c>
      <c r="F1814" s="29" t="s">
        <v>190</v>
      </c>
      <c r="G1814" s="24">
        <v>0</v>
      </c>
      <c r="H1814" s="24">
        <v>172500</v>
      </c>
      <c r="I1814" s="25">
        <v>172222.5</v>
      </c>
      <c r="J1814" s="26">
        <f t="shared" si="1076"/>
        <v>99.8</v>
      </c>
      <c r="K1814" s="28">
        <f t="shared" si="1069"/>
        <v>0</v>
      </c>
      <c r="L1814" s="28">
        <v>172.5</v>
      </c>
      <c r="M1814" s="2">
        <f t="shared" si="1039"/>
        <v>172.5</v>
      </c>
      <c r="N1814" s="2">
        <f t="shared" si="1039"/>
        <v>172.2</v>
      </c>
      <c r="O1814" s="27">
        <f t="shared" si="1078"/>
        <v>99.8</v>
      </c>
      <c r="P1814" s="34">
        <v>172.2</v>
      </c>
      <c r="Q1814" s="34">
        <f t="shared" si="1073"/>
        <v>0</v>
      </c>
      <c r="R1814" s="67">
        <f t="shared" si="1071"/>
        <v>0</v>
      </c>
    </row>
    <row r="1815" spans="1:18" ht="31.5">
      <c r="A1815" s="30" t="s">
        <v>191</v>
      </c>
      <c r="B1815" s="31">
        <v>926</v>
      </c>
      <c r="C1815" s="32">
        <v>1</v>
      </c>
      <c r="D1815" s="32">
        <v>5</v>
      </c>
      <c r="E1815" s="23" t="s">
        <v>1158</v>
      </c>
      <c r="F1815" s="29" t="s">
        <v>192</v>
      </c>
      <c r="G1815" s="24">
        <v>0</v>
      </c>
      <c r="H1815" s="24">
        <v>2678900</v>
      </c>
      <c r="I1815" s="25">
        <v>2678900</v>
      </c>
      <c r="J1815" s="26">
        <f t="shared" si="1076"/>
        <v>100</v>
      </c>
      <c r="K1815" s="28">
        <f t="shared" si="1069"/>
        <v>0</v>
      </c>
      <c r="L1815" s="28">
        <v>2678.9</v>
      </c>
      <c r="M1815" s="2">
        <f t="shared" ref="M1815:N1855" si="1082">H1815/1000</f>
        <v>2678.9</v>
      </c>
      <c r="N1815" s="2">
        <f t="shared" si="1082"/>
        <v>2678.9</v>
      </c>
      <c r="O1815" s="27">
        <f t="shared" si="1078"/>
        <v>100</v>
      </c>
      <c r="P1815" s="34">
        <v>2678.9</v>
      </c>
      <c r="Q1815" s="34">
        <f t="shared" si="1073"/>
        <v>0</v>
      </c>
      <c r="R1815" s="67">
        <f t="shared" si="1071"/>
        <v>0</v>
      </c>
    </row>
    <row r="1816" spans="1:18" ht="31.5">
      <c r="A1816" s="30" t="s">
        <v>114</v>
      </c>
      <c r="B1816" s="31">
        <v>926</v>
      </c>
      <c r="C1816" s="32">
        <v>1</v>
      </c>
      <c r="D1816" s="32">
        <v>5</v>
      </c>
      <c r="E1816" s="23" t="s">
        <v>1158</v>
      </c>
      <c r="F1816" s="29" t="s">
        <v>115</v>
      </c>
      <c r="G1816" s="24">
        <v>0</v>
      </c>
      <c r="H1816" s="24">
        <v>8657824.7899999991</v>
      </c>
      <c r="I1816" s="25">
        <v>8657499.0700000003</v>
      </c>
      <c r="J1816" s="26">
        <f t="shared" si="1076"/>
        <v>100</v>
      </c>
      <c r="K1816" s="28">
        <f t="shared" si="1069"/>
        <v>0</v>
      </c>
      <c r="L1816" s="28">
        <v>8657.7999999999993</v>
      </c>
      <c r="M1816" s="2">
        <f t="shared" si="1082"/>
        <v>8657.7999999999993</v>
      </c>
      <c r="N1816" s="2">
        <f t="shared" si="1082"/>
        <v>8657.5</v>
      </c>
      <c r="O1816" s="27">
        <f t="shared" si="1078"/>
        <v>100</v>
      </c>
      <c r="P1816" s="34">
        <v>8657.5</v>
      </c>
      <c r="Q1816" s="34">
        <f t="shared" si="1073"/>
        <v>0</v>
      </c>
      <c r="R1816" s="67">
        <f t="shared" si="1071"/>
        <v>0</v>
      </c>
    </row>
    <row r="1817" spans="1:18" ht="94.5">
      <c r="A1817" s="30" t="s">
        <v>245</v>
      </c>
      <c r="B1817" s="31">
        <v>926</v>
      </c>
      <c r="C1817" s="32">
        <v>1</v>
      </c>
      <c r="D1817" s="32">
        <v>5</v>
      </c>
      <c r="E1817" s="23" t="s">
        <v>1158</v>
      </c>
      <c r="F1817" s="29" t="s">
        <v>246</v>
      </c>
      <c r="G1817" s="24">
        <v>0</v>
      </c>
      <c r="H1817" s="24">
        <v>139875.21</v>
      </c>
      <c r="I1817" s="25">
        <v>139875.21</v>
      </c>
      <c r="J1817" s="26">
        <f t="shared" si="1076"/>
        <v>100</v>
      </c>
      <c r="K1817" s="28">
        <f t="shared" si="1069"/>
        <v>0</v>
      </c>
      <c r="L1817" s="28">
        <v>139.9</v>
      </c>
      <c r="M1817" s="2">
        <f t="shared" si="1082"/>
        <v>139.9</v>
      </c>
      <c r="N1817" s="2">
        <f t="shared" si="1082"/>
        <v>139.9</v>
      </c>
      <c r="O1817" s="27">
        <f t="shared" si="1078"/>
        <v>100</v>
      </c>
      <c r="P1817" s="34">
        <v>139.9</v>
      </c>
      <c r="Q1817" s="34">
        <f t="shared" si="1073"/>
        <v>0</v>
      </c>
      <c r="R1817" s="67">
        <f t="shared" si="1071"/>
        <v>0</v>
      </c>
    </row>
    <row r="1818" spans="1:18">
      <c r="A1818" s="30" t="s">
        <v>195</v>
      </c>
      <c r="B1818" s="31">
        <v>926</v>
      </c>
      <c r="C1818" s="32">
        <v>1</v>
      </c>
      <c r="D1818" s="32">
        <v>5</v>
      </c>
      <c r="E1818" s="23" t="s">
        <v>1158</v>
      </c>
      <c r="F1818" s="29" t="s">
        <v>196</v>
      </c>
      <c r="G1818" s="24">
        <v>0</v>
      </c>
      <c r="H1818" s="24">
        <v>102600</v>
      </c>
      <c r="I1818" s="25">
        <v>102600</v>
      </c>
      <c r="J1818" s="26">
        <f t="shared" si="1076"/>
        <v>100</v>
      </c>
      <c r="K1818" s="28">
        <f t="shared" si="1069"/>
        <v>0</v>
      </c>
      <c r="L1818" s="28">
        <v>102.6</v>
      </c>
      <c r="M1818" s="2">
        <f t="shared" si="1082"/>
        <v>102.6</v>
      </c>
      <c r="N1818" s="2">
        <f t="shared" si="1082"/>
        <v>102.6</v>
      </c>
      <c r="O1818" s="27">
        <f t="shared" si="1078"/>
        <v>100</v>
      </c>
      <c r="P1818" s="34">
        <v>102.6</v>
      </c>
      <c r="Q1818" s="34">
        <f t="shared" si="1073"/>
        <v>0</v>
      </c>
      <c r="R1818" s="67">
        <f t="shared" si="1071"/>
        <v>0</v>
      </c>
    </row>
    <row r="1819" spans="1:18">
      <c r="A1819" s="30" t="s">
        <v>197</v>
      </c>
      <c r="B1819" s="31">
        <v>926</v>
      </c>
      <c r="C1819" s="32">
        <v>1</v>
      </c>
      <c r="D1819" s="32">
        <v>5</v>
      </c>
      <c r="E1819" s="23" t="s">
        <v>1158</v>
      </c>
      <c r="F1819" s="29" t="s">
        <v>198</v>
      </c>
      <c r="G1819" s="24">
        <v>0</v>
      </c>
      <c r="H1819" s="24">
        <v>6000</v>
      </c>
      <c r="I1819" s="25">
        <v>6000</v>
      </c>
      <c r="J1819" s="26">
        <f t="shared" si="1076"/>
        <v>100</v>
      </c>
      <c r="K1819" s="28">
        <f t="shared" si="1069"/>
        <v>0</v>
      </c>
      <c r="L1819" s="28">
        <v>6</v>
      </c>
      <c r="M1819" s="2">
        <f t="shared" si="1082"/>
        <v>6</v>
      </c>
      <c r="N1819" s="2">
        <f t="shared" si="1082"/>
        <v>6</v>
      </c>
      <c r="O1819" s="27">
        <f t="shared" si="1078"/>
        <v>100</v>
      </c>
      <c r="P1819" s="34">
        <v>6</v>
      </c>
      <c r="Q1819" s="34">
        <f t="shared" si="1073"/>
        <v>0</v>
      </c>
      <c r="R1819" s="67">
        <f t="shared" si="1071"/>
        <v>0</v>
      </c>
    </row>
    <row r="1820" spans="1:18">
      <c r="A1820" s="30" t="s">
        <v>95</v>
      </c>
      <c r="B1820" s="31">
        <v>926</v>
      </c>
      <c r="C1820" s="32">
        <v>7</v>
      </c>
      <c r="D1820" s="32" t="s">
        <v>94</v>
      </c>
      <c r="E1820" s="23" t="s">
        <v>94</v>
      </c>
      <c r="F1820" s="29" t="s">
        <v>94</v>
      </c>
      <c r="G1820" s="24">
        <v>0</v>
      </c>
      <c r="H1820" s="24">
        <v>535800</v>
      </c>
      <c r="I1820" s="25">
        <v>535250</v>
      </c>
      <c r="J1820" s="26">
        <f t="shared" si="1076"/>
        <v>99.9</v>
      </c>
      <c r="K1820" s="2">
        <f t="shared" ref="K1820:M1821" si="1083">K1821</f>
        <v>0</v>
      </c>
      <c r="L1820" s="2">
        <f t="shared" si="1083"/>
        <v>535.79999999999995</v>
      </c>
      <c r="M1820" s="2">
        <f t="shared" si="1083"/>
        <v>535.79999999999995</v>
      </c>
      <c r="N1820" s="2">
        <f>N1821</f>
        <v>535.20000000000005</v>
      </c>
      <c r="O1820" s="27">
        <f t="shared" si="1078"/>
        <v>99.9</v>
      </c>
      <c r="P1820" s="34">
        <v>535.20000000000005</v>
      </c>
      <c r="Q1820" s="34">
        <f t="shared" si="1073"/>
        <v>0</v>
      </c>
      <c r="R1820" s="67">
        <f t="shared" si="1071"/>
        <v>0</v>
      </c>
    </row>
    <row r="1821" spans="1:18" ht="31.5">
      <c r="A1821" s="30" t="s">
        <v>58</v>
      </c>
      <c r="B1821" s="31">
        <v>926</v>
      </c>
      <c r="C1821" s="32">
        <v>7</v>
      </c>
      <c r="D1821" s="32">
        <v>5</v>
      </c>
      <c r="E1821" s="23" t="s">
        <v>94</v>
      </c>
      <c r="F1821" s="29" t="s">
        <v>94</v>
      </c>
      <c r="G1821" s="24">
        <v>0</v>
      </c>
      <c r="H1821" s="24">
        <v>535800</v>
      </c>
      <c r="I1821" s="25">
        <v>535250</v>
      </c>
      <c r="J1821" s="26">
        <f t="shared" si="1076"/>
        <v>99.9</v>
      </c>
      <c r="K1821" s="2">
        <f t="shared" si="1083"/>
        <v>0</v>
      </c>
      <c r="L1821" s="2">
        <f t="shared" si="1083"/>
        <v>535.79999999999995</v>
      </c>
      <c r="M1821" s="2">
        <f t="shared" si="1083"/>
        <v>535.79999999999995</v>
      </c>
      <c r="N1821" s="2">
        <f>N1822</f>
        <v>535.20000000000005</v>
      </c>
      <c r="O1821" s="27">
        <f t="shared" si="1078"/>
        <v>99.9</v>
      </c>
      <c r="P1821" s="34">
        <v>535.20000000000005</v>
      </c>
      <c r="Q1821" s="34">
        <f t="shared" si="1073"/>
        <v>0</v>
      </c>
      <c r="R1821" s="67">
        <f t="shared" si="1071"/>
        <v>0</v>
      </c>
    </row>
    <row r="1822" spans="1:18" ht="31.5">
      <c r="A1822" s="30" t="s">
        <v>1159</v>
      </c>
      <c r="B1822" s="31">
        <v>926</v>
      </c>
      <c r="C1822" s="32">
        <v>7</v>
      </c>
      <c r="D1822" s="32">
        <v>5</v>
      </c>
      <c r="E1822" s="23" t="s">
        <v>1160</v>
      </c>
      <c r="F1822" s="29"/>
      <c r="G1822" s="24">
        <f>SUM(G1823:G1824)</f>
        <v>0</v>
      </c>
      <c r="H1822" s="24">
        <f t="shared" ref="H1822:I1822" si="1084">SUM(H1823:H1824)</f>
        <v>535800</v>
      </c>
      <c r="I1822" s="24">
        <f t="shared" si="1084"/>
        <v>535250</v>
      </c>
      <c r="J1822" s="26">
        <f t="shared" si="1076"/>
        <v>99.9</v>
      </c>
      <c r="K1822" s="2">
        <f t="shared" ref="K1822:M1822" si="1085">SUM(K1823:K1824)</f>
        <v>0</v>
      </c>
      <c r="L1822" s="2">
        <f t="shared" ref="L1822" si="1086">SUM(L1823:L1824)</f>
        <v>535.79999999999995</v>
      </c>
      <c r="M1822" s="2">
        <f t="shared" si="1085"/>
        <v>535.79999999999995</v>
      </c>
      <c r="N1822" s="2">
        <f>SUM(N1823:N1824)</f>
        <v>535.20000000000005</v>
      </c>
      <c r="O1822" s="27">
        <f t="shared" si="1078"/>
        <v>99.9</v>
      </c>
      <c r="P1822" s="34">
        <v>535.20000000000005</v>
      </c>
      <c r="Q1822" s="34">
        <f t="shared" si="1073"/>
        <v>0</v>
      </c>
      <c r="R1822" s="67">
        <f t="shared" si="1071"/>
        <v>0</v>
      </c>
    </row>
    <row r="1823" spans="1:18" ht="31.5">
      <c r="A1823" s="30" t="s">
        <v>189</v>
      </c>
      <c r="B1823" s="31">
        <v>926</v>
      </c>
      <c r="C1823" s="32">
        <v>7</v>
      </c>
      <c r="D1823" s="32">
        <v>5</v>
      </c>
      <c r="E1823" s="23" t="s">
        <v>1160</v>
      </c>
      <c r="F1823" s="29" t="s">
        <v>190</v>
      </c>
      <c r="G1823" s="24">
        <v>0</v>
      </c>
      <c r="H1823" s="24">
        <v>160900</v>
      </c>
      <c r="I1823" s="25">
        <v>160438</v>
      </c>
      <c r="J1823" s="26">
        <f t="shared" si="1076"/>
        <v>99.7</v>
      </c>
      <c r="K1823" s="28">
        <f t="shared" si="1069"/>
        <v>0</v>
      </c>
      <c r="L1823" s="28">
        <v>160.9</v>
      </c>
      <c r="M1823" s="2">
        <f t="shared" si="1082"/>
        <v>160.9</v>
      </c>
      <c r="N1823" s="2">
        <f t="shared" si="1082"/>
        <v>160.4</v>
      </c>
      <c r="O1823" s="27">
        <f t="shared" si="1078"/>
        <v>99.7</v>
      </c>
      <c r="P1823" s="34">
        <v>160.4</v>
      </c>
      <c r="Q1823" s="34">
        <f t="shared" si="1073"/>
        <v>0</v>
      </c>
      <c r="R1823" s="67">
        <f t="shared" si="1071"/>
        <v>0</v>
      </c>
    </row>
    <row r="1824" spans="1:18" ht="31.5">
      <c r="A1824" s="30" t="s">
        <v>114</v>
      </c>
      <c r="B1824" s="31">
        <v>926</v>
      </c>
      <c r="C1824" s="32">
        <v>7</v>
      </c>
      <c r="D1824" s="32">
        <v>5</v>
      </c>
      <c r="E1824" s="23" t="s">
        <v>1160</v>
      </c>
      <c r="F1824" s="29" t="s">
        <v>115</v>
      </c>
      <c r="G1824" s="24">
        <v>0</v>
      </c>
      <c r="H1824" s="24">
        <v>374900</v>
      </c>
      <c r="I1824" s="25">
        <v>374812</v>
      </c>
      <c r="J1824" s="26">
        <f t="shared" si="1076"/>
        <v>100</v>
      </c>
      <c r="K1824" s="28">
        <f t="shared" si="1069"/>
        <v>0</v>
      </c>
      <c r="L1824" s="28">
        <v>374.9</v>
      </c>
      <c r="M1824" s="2">
        <f t="shared" si="1082"/>
        <v>374.9</v>
      </c>
      <c r="N1824" s="2">
        <f t="shared" si="1082"/>
        <v>374.8</v>
      </c>
      <c r="O1824" s="27">
        <f t="shared" si="1078"/>
        <v>100</v>
      </c>
      <c r="P1824" s="34">
        <v>374.8</v>
      </c>
      <c r="Q1824" s="34">
        <f t="shared" si="1073"/>
        <v>0</v>
      </c>
      <c r="R1824" s="67">
        <f t="shared" si="1071"/>
        <v>0</v>
      </c>
    </row>
    <row r="1825" spans="1:18" ht="31.5">
      <c r="A1825" s="30" t="s">
        <v>1161</v>
      </c>
      <c r="B1825" s="31">
        <v>927</v>
      </c>
      <c r="C1825" s="32" t="s">
        <v>94</v>
      </c>
      <c r="D1825" s="32" t="s">
        <v>94</v>
      </c>
      <c r="E1825" s="23" t="s">
        <v>94</v>
      </c>
      <c r="F1825" s="29" t="s">
        <v>94</v>
      </c>
      <c r="G1825" s="24">
        <v>5748100</v>
      </c>
      <c r="H1825" s="24">
        <v>5692100</v>
      </c>
      <c r="I1825" s="25">
        <v>5196681.6500000004</v>
      </c>
      <c r="J1825" s="26">
        <f t="shared" si="1062"/>
        <v>91.3</v>
      </c>
      <c r="K1825" s="2">
        <f t="shared" ref="K1825:M1827" si="1087">K1826</f>
        <v>5748.1</v>
      </c>
      <c r="L1825" s="2">
        <f t="shared" si="1087"/>
        <v>5692.1</v>
      </c>
      <c r="M1825" s="2">
        <f t="shared" si="1087"/>
        <v>5692.1</v>
      </c>
      <c r="N1825" s="2">
        <f>N1826</f>
        <v>5196.7</v>
      </c>
      <c r="O1825" s="27">
        <f t="shared" si="1064"/>
        <v>91.3</v>
      </c>
      <c r="P1825" s="34">
        <v>5196.7</v>
      </c>
      <c r="Q1825" s="34">
        <f t="shared" si="1073"/>
        <v>0</v>
      </c>
      <c r="R1825" s="67">
        <f t="shared" si="1071"/>
        <v>0</v>
      </c>
    </row>
    <row r="1826" spans="1:18">
      <c r="A1826" s="30" t="s">
        <v>263</v>
      </c>
      <c r="B1826" s="31">
        <v>927</v>
      </c>
      <c r="C1826" s="32">
        <v>1</v>
      </c>
      <c r="D1826" s="32" t="s">
        <v>94</v>
      </c>
      <c r="E1826" s="23" t="s">
        <v>94</v>
      </c>
      <c r="F1826" s="29" t="s">
        <v>94</v>
      </c>
      <c r="G1826" s="24">
        <v>5748100</v>
      </c>
      <c r="H1826" s="24">
        <v>5692100</v>
      </c>
      <c r="I1826" s="25">
        <v>5196681.6500000004</v>
      </c>
      <c r="J1826" s="26">
        <f t="shared" si="1062"/>
        <v>91.3</v>
      </c>
      <c r="K1826" s="2">
        <f t="shared" si="1087"/>
        <v>5748.1</v>
      </c>
      <c r="L1826" s="2">
        <f t="shared" si="1087"/>
        <v>5692.1</v>
      </c>
      <c r="M1826" s="2">
        <f t="shared" si="1087"/>
        <v>5692.1</v>
      </c>
      <c r="N1826" s="2">
        <f>N1827</f>
        <v>5196.7</v>
      </c>
      <c r="O1826" s="27">
        <f t="shared" si="1064"/>
        <v>91.3</v>
      </c>
      <c r="P1826" s="34">
        <v>5196.7</v>
      </c>
      <c r="Q1826" s="34">
        <f t="shared" si="1073"/>
        <v>0</v>
      </c>
      <c r="R1826" s="67">
        <f t="shared" si="1071"/>
        <v>0</v>
      </c>
    </row>
    <row r="1827" spans="1:18">
      <c r="A1827" s="30" t="s">
        <v>34</v>
      </c>
      <c r="B1827" s="31">
        <v>927</v>
      </c>
      <c r="C1827" s="32">
        <v>1</v>
      </c>
      <c r="D1827" s="32">
        <v>13</v>
      </c>
      <c r="E1827" s="23" t="s">
        <v>94</v>
      </c>
      <c r="F1827" s="29" t="s">
        <v>94</v>
      </c>
      <c r="G1827" s="24">
        <v>5748100</v>
      </c>
      <c r="H1827" s="24">
        <v>5692100</v>
      </c>
      <c r="I1827" s="25">
        <v>5196681.6500000004</v>
      </c>
      <c r="J1827" s="26">
        <f t="shared" si="1062"/>
        <v>91.3</v>
      </c>
      <c r="K1827" s="2">
        <f t="shared" si="1087"/>
        <v>5748.1</v>
      </c>
      <c r="L1827" s="2">
        <f t="shared" si="1087"/>
        <v>5692.1</v>
      </c>
      <c r="M1827" s="2">
        <f t="shared" si="1087"/>
        <v>5692.1</v>
      </c>
      <c r="N1827" s="2">
        <f>N1828</f>
        <v>5196.7</v>
      </c>
      <c r="O1827" s="27">
        <f t="shared" si="1064"/>
        <v>91.3</v>
      </c>
      <c r="P1827" s="34">
        <v>5196.7</v>
      </c>
      <c r="Q1827" s="34">
        <f t="shared" si="1073"/>
        <v>0</v>
      </c>
      <c r="R1827" s="67">
        <f t="shared" si="1071"/>
        <v>0</v>
      </c>
    </row>
    <row r="1828" spans="1:18" ht="47.25">
      <c r="A1828" s="30" t="s">
        <v>1162</v>
      </c>
      <c r="B1828" s="31">
        <v>927</v>
      </c>
      <c r="C1828" s="32">
        <v>1</v>
      </c>
      <c r="D1828" s="32">
        <v>13</v>
      </c>
      <c r="E1828" s="23" t="s">
        <v>1163</v>
      </c>
      <c r="F1828" s="29"/>
      <c r="G1828" s="24">
        <f>SUM(G1829:G1832)</f>
        <v>5748100</v>
      </c>
      <c r="H1828" s="24">
        <f t="shared" ref="H1828:I1828" si="1088">SUM(H1829:H1832)</f>
        <v>5692100</v>
      </c>
      <c r="I1828" s="24">
        <f t="shared" si="1088"/>
        <v>5196681.6500000004</v>
      </c>
      <c r="J1828" s="26">
        <f t="shared" si="1062"/>
        <v>91.3</v>
      </c>
      <c r="K1828" s="2">
        <f t="shared" ref="K1828:M1828" si="1089">SUM(K1829:K1832)</f>
        <v>5748.1</v>
      </c>
      <c r="L1828" s="2">
        <f t="shared" ref="L1828" si="1090">SUM(L1829:L1832)</f>
        <v>5692.1</v>
      </c>
      <c r="M1828" s="2">
        <f t="shared" si="1089"/>
        <v>5692.1</v>
      </c>
      <c r="N1828" s="2">
        <f>SUM(N1829:N1832)</f>
        <v>5196.7</v>
      </c>
      <c r="O1828" s="27">
        <f t="shared" si="1064"/>
        <v>91.3</v>
      </c>
      <c r="P1828" s="34">
        <v>5196.7</v>
      </c>
      <c r="Q1828" s="34">
        <f t="shared" si="1073"/>
        <v>0</v>
      </c>
      <c r="R1828" s="67">
        <f t="shared" si="1071"/>
        <v>0</v>
      </c>
    </row>
    <row r="1829" spans="1:18" ht="31.5">
      <c r="A1829" s="30" t="s">
        <v>187</v>
      </c>
      <c r="B1829" s="31">
        <v>927</v>
      </c>
      <c r="C1829" s="32">
        <v>1</v>
      </c>
      <c r="D1829" s="32">
        <v>13</v>
      </c>
      <c r="E1829" s="23" t="s">
        <v>1163</v>
      </c>
      <c r="F1829" s="29" t="s">
        <v>188</v>
      </c>
      <c r="G1829" s="24">
        <v>4161100</v>
      </c>
      <c r="H1829" s="24">
        <v>4161100</v>
      </c>
      <c r="I1829" s="25">
        <v>3986064.01</v>
      </c>
      <c r="J1829" s="26">
        <f t="shared" si="1062"/>
        <v>95.8</v>
      </c>
      <c r="K1829" s="28">
        <f t="shared" si="1069"/>
        <v>4161.1000000000004</v>
      </c>
      <c r="L1829" s="28">
        <v>4161.1000000000004</v>
      </c>
      <c r="M1829" s="2">
        <f t="shared" si="1082"/>
        <v>4161.1000000000004</v>
      </c>
      <c r="N1829" s="2">
        <f t="shared" si="1082"/>
        <v>3986.1</v>
      </c>
      <c r="O1829" s="27">
        <f t="shared" si="1064"/>
        <v>95.8</v>
      </c>
      <c r="P1829" s="34">
        <v>3986.1</v>
      </c>
      <c r="Q1829" s="34">
        <f t="shared" si="1073"/>
        <v>0</v>
      </c>
      <c r="R1829" s="67">
        <f t="shared" si="1071"/>
        <v>0</v>
      </c>
    </row>
    <row r="1830" spans="1:18" ht="31.5">
      <c r="A1830" s="30" t="s">
        <v>189</v>
      </c>
      <c r="B1830" s="31">
        <v>927</v>
      </c>
      <c r="C1830" s="32">
        <v>1</v>
      </c>
      <c r="D1830" s="32">
        <v>13</v>
      </c>
      <c r="E1830" s="23" t="s">
        <v>1163</v>
      </c>
      <c r="F1830" s="29" t="s">
        <v>190</v>
      </c>
      <c r="G1830" s="24">
        <v>459300</v>
      </c>
      <c r="H1830" s="24">
        <v>459300</v>
      </c>
      <c r="I1830" s="25">
        <v>278904</v>
      </c>
      <c r="J1830" s="26">
        <f t="shared" si="1062"/>
        <v>60.7</v>
      </c>
      <c r="K1830" s="28">
        <f t="shared" si="1069"/>
        <v>459.3</v>
      </c>
      <c r="L1830" s="28">
        <v>459.3</v>
      </c>
      <c r="M1830" s="2">
        <f t="shared" si="1082"/>
        <v>459.3</v>
      </c>
      <c r="N1830" s="2">
        <f t="shared" si="1082"/>
        <v>278.89999999999998</v>
      </c>
      <c r="O1830" s="27">
        <f t="shared" si="1064"/>
        <v>60.7</v>
      </c>
      <c r="P1830" s="34">
        <v>278.89999999999998</v>
      </c>
      <c r="Q1830" s="34">
        <f t="shared" si="1073"/>
        <v>0</v>
      </c>
      <c r="R1830" s="67">
        <f t="shared" si="1071"/>
        <v>0</v>
      </c>
    </row>
    <row r="1831" spans="1:18" ht="31.5">
      <c r="A1831" s="30" t="s">
        <v>191</v>
      </c>
      <c r="B1831" s="31">
        <v>927</v>
      </c>
      <c r="C1831" s="32">
        <v>1</v>
      </c>
      <c r="D1831" s="32">
        <v>13</v>
      </c>
      <c r="E1831" s="23" t="s">
        <v>1163</v>
      </c>
      <c r="F1831" s="29" t="s">
        <v>192</v>
      </c>
      <c r="G1831" s="24">
        <v>210600</v>
      </c>
      <c r="H1831" s="24">
        <v>465600</v>
      </c>
      <c r="I1831" s="25">
        <v>442926.84</v>
      </c>
      <c r="J1831" s="26">
        <f t="shared" si="1062"/>
        <v>95.1</v>
      </c>
      <c r="K1831" s="28">
        <f t="shared" si="1069"/>
        <v>210.6</v>
      </c>
      <c r="L1831" s="28">
        <v>465.6</v>
      </c>
      <c r="M1831" s="2">
        <f t="shared" si="1082"/>
        <v>465.6</v>
      </c>
      <c r="N1831" s="2">
        <f t="shared" si="1082"/>
        <v>442.9</v>
      </c>
      <c r="O1831" s="27">
        <f t="shared" si="1064"/>
        <v>95.1</v>
      </c>
      <c r="P1831" s="34">
        <v>442.9</v>
      </c>
      <c r="Q1831" s="34">
        <f t="shared" si="1073"/>
        <v>0</v>
      </c>
      <c r="R1831" s="67">
        <f t="shared" si="1071"/>
        <v>0</v>
      </c>
    </row>
    <row r="1832" spans="1:18" ht="31.5">
      <c r="A1832" s="30" t="s">
        <v>114</v>
      </c>
      <c r="B1832" s="31">
        <v>927</v>
      </c>
      <c r="C1832" s="32">
        <v>1</v>
      </c>
      <c r="D1832" s="32">
        <v>13</v>
      </c>
      <c r="E1832" s="23" t="s">
        <v>1163</v>
      </c>
      <c r="F1832" s="29" t="s">
        <v>115</v>
      </c>
      <c r="G1832" s="24">
        <v>917100</v>
      </c>
      <c r="H1832" s="24">
        <v>606100</v>
      </c>
      <c r="I1832" s="25">
        <v>488786.8</v>
      </c>
      <c r="J1832" s="26">
        <f t="shared" si="1062"/>
        <v>80.599999999999994</v>
      </c>
      <c r="K1832" s="28">
        <f t="shared" si="1069"/>
        <v>917.1</v>
      </c>
      <c r="L1832" s="28">
        <v>606.1</v>
      </c>
      <c r="M1832" s="2">
        <f t="shared" si="1082"/>
        <v>606.1</v>
      </c>
      <c r="N1832" s="2">
        <f t="shared" si="1082"/>
        <v>488.8</v>
      </c>
      <c r="O1832" s="27">
        <f t="shared" si="1064"/>
        <v>80.599999999999994</v>
      </c>
      <c r="P1832" s="34">
        <v>488.8</v>
      </c>
      <c r="Q1832" s="34">
        <f t="shared" si="1073"/>
        <v>0</v>
      </c>
      <c r="R1832" s="67">
        <f t="shared" si="1071"/>
        <v>0</v>
      </c>
    </row>
    <row r="1833" spans="1:18" ht="31.5">
      <c r="A1833" s="30" t="s">
        <v>1164</v>
      </c>
      <c r="B1833" s="31">
        <v>928</v>
      </c>
      <c r="C1833" s="32" t="s">
        <v>94</v>
      </c>
      <c r="D1833" s="32" t="s">
        <v>94</v>
      </c>
      <c r="E1833" s="23" t="s">
        <v>94</v>
      </c>
      <c r="F1833" s="29" t="s">
        <v>94</v>
      </c>
      <c r="G1833" s="24">
        <v>0</v>
      </c>
      <c r="H1833" s="24">
        <v>798800</v>
      </c>
      <c r="I1833" s="25">
        <v>734039.6</v>
      </c>
      <c r="J1833" s="26">
        <f t="shared" si="1062"/>
        <v>91.9</v>
      </c>
      <c r="K1833" s="2">
        <f t="shared" ref="K1833:M1835" si="1091">K1834</f>
        <v>0</v>
      </c>
      <c r="L1833" s="2">
        <f t="shared" si="1091"/>
        <v>727.2</v>
      </c>
      <c r="M1833" s="2">
        <f t="shared" si="1091"/>
        <v>798.8</v>
      </c>
      <c r="N1833" s="2">
        <f>N1834</f>
        <v>734</v>
      </c>
      <c r="O1833" s="27">
        <f t="shared" si="1064"/>
        <v>91.9</v>
      </c>
      <c r="P1833" s="34">
        <v>734</v>
      </c>
      <c r="Q1833" s="34">
        <f t="shared" si="1073"/>
        <v>0</v>
      </c>
      <c r="R1833" s="67">
        <f t="shared" si="1071"/>
        <v>0</v>
      </c>
    </row>
    <row r="1834" spans="1:18">
      <c r="A1834" s="30" t="s">
        <v>263</v>
      </c>
      <c r="B1834" s="31">
        <v>928</v>
      </c>
      <c r="C1834" s="32">
        <v>1</v>
      </c>
      <c r="D1834" s="32" t="s">
        <v>94</v>
      </c>
      <c r="E1834" s="23" t="s">
        <v>94</v>
      </c>
      <c r="F1834" s="29" t="s">
        <v>94</v>
      </c>
      <c r="G1834" s="24">
        <v>0</v>
      </c>
      <c r="H1834" s="24">
        <v>798800</v>
      </c>
      <c r="I1834" s="25">
        <v>734039.6</v>
      </c>
      <c r="J1834" s="26">
        <f t="shared" si="1062"/>
        <v>91.9</v>
      </c>
      <c r="K1834" s="2">
        <f t="shared" si="1091"/>
        <v>0</v>
      </c>
      <c r="L1834" s="2">
        <f t="shared" si="1091"/>
        <v>727.2</v>
      </c>
      <c r="M1834" s="2">
        <f t="shared" si="1091"/>
        <v>798.8</v>
      </c>
      <c r="N1834" s="2">
        <f>N1835</f>
        <v>734</v>
      </c>
      <c r="O1834" s="27">
        <f t="shared" si="1064"/>
        <v>91.9</v>
      </c>
      <c r="P1834" s="34">
        <v>734</v>
      </c>
      <c r="Q1834" s="34">
        <f t="shared" si="1073"/>
        <v>0</v>
      </c>
      <c r="R1834" s="67">
        <f t="shared" si="1071"/>
        <v>0</v>
      </c>
    </row>
    <row r="1835" spans="1:18">
      <c r="A1835" s="30" t="s">
        <v>34</v>
      </c>
      <c r="B1835" s="31">
        <v>928</v>
      </c>
      <c r="C1835" s="32">
        <v>1</v>
      </c>
      <c r="D1835" s="32">
        <v>13</v>
      </c>
      <c r="E1835" s="23" t="s">
        <v>94</v>
      </c>
      <c r="F1835" s="29" t="s">
        <v>94</v>
      </c>
      <c r="G1835" s="24">
        <v>0</v>
      </c>
      <c r="H1835" s="24">
        <v>798800</v>
      </c>
      <c r="I1835" s="25">
        <v>734039.6</v>
      </c>
      <c r="J1835" s="26">
        <f t="shared" si="1062"/>
        <v>91.9</v>
      </c>
      <c r="K1835" s="2">
        <f t="shared" si="1091"/>
        <v>0</v>
      </c>
      <c r="L1835" s="2">
        <f t="shared" si="1091"/>
        <v>727.2</v>
      </c>
      <c r="M1835" s="2">
        <f t="shared" si="1091"/>
        <v>798.8</v>
      </c>
      <c r="N1835" s="2">
        <f>N1836</f>
        <v>734</v>
      </c>
      <c r="O1835" s="27">
        <f t="shared" si="1064"/>
        <v>91.9</v>
      </c>
      <c r="P1835" s="34">
        <v>734</v>
      </c>
      <c r="Q1835" s="34">
        <f t="shared" si="1073"/>
        <v>0</v>
      </c>
      <c r="R1835" s="67">
        <f t="shared" si="1071"/>
        <v>0</v>
      </c>
    </row>
    <row r="1836" spans="1:18" ht="47.25">
      <c r="A1836" s="30" t="s">
        <v>1165</v>
      </c>
      <c r="B1836" s="31">
        <v>928</v>
      </c>
      <c r="C1836" s="32">
        <v>1</v>
      </c>
      <c r="D1836" s="32">
        <v>13</v>
      </c>
      <c r="E1836" s="23" t="s">
        <v>1166</v>
      </c>
      <c r="F1836" s="29"/>
      <c r="G1836" s="24">
        <f>SUM(G1837:G1840)</f>
        <v>0</v>
      </c>
      <c r="H1836" s="24">
        <f t="shared" ref="H1836:I1836" si="1092">SUM(H1837:H1840)</f>
        <v>798800</v>
      </c>
      <c r="I1836" s="24">
        <f t="shared" si="1092"/>
        <v>734039.6</v>
      </c>
      <c r="J1836" s="26">
        <f t="shared" si="1062"/>
        <v>91.9</v>
      </c>
      <c r="K1836" s="2">
        <f t="shared" ref="K1836:M1836" si="1093">SUM(K1837:K1840)</f>
        <v>0</v>
      </c>
      <c r="L1836" s="2">
        <f t="shared" ref="L1836" si="1094">SUM(L1837:L1840)</f>
        <v>727.2</v>
      </c>
      <c r="M1836" s="2">
        <f t="shared" si="1093"/>
        <v>798.8</v>
      </c>
      <c r="N1836" s="2">
        <f>SUM(N1837:N1840)</f>
        <v>734</v>
      </c>
      <c r="O1836" s="27">
        <f t="shared" si="1064"/>
        <v>91.9</v>
      </c>
      <c r="P1836" s="34">
        <v>734</v>
      </c>
      <c r="Q1836" s="34">
        <f t="shared" si="1073"/>
        <v>0</v>
      </c>
      <c r="R1836" s="67">
        <f t="shared" si="1071"/>
        <v>0</v>
      </c>
    </row>
    <row r="1837" spans="1:18" ht="31.5">
      <c r="A1837" s="30" t="s">
        <v>187</v>
      </c>
      <c r="B1837" s="31">
        <v>928</v>
      </c>
      <c r="C1837" s="32">
        <v>1</v>
      </c>
      <c r="D1837" s="32">
        <v>13</v>
      </c>
      <c r="E1837" s="23" t="s">
        <v>1166</v>
      </c>
      <c r="F1837" s="29" t="s">
        <v>188</v>
      </c>
      <c r="G1837" s="24">
        <v>0</v>
      </c>
      <c r="H1837" s="24">
        <v>494600</v>
      </c>
      <c r="I1837" s="25">
        <v>494499.6</v>
      </c>
      <c r="J1837" s="26">
        <f t="shared" si="1062"/>
        <v>100</v>
      </c>
      <c r="K1837" s="28">
        <f t="shared" si="1069"/>
        <v>0</v>
      </c>
      <c r="L1837" s="28">
        <v>423</v>
      </c>
      <c r="M1837" s="2">
        <f t="shared" si="1082"/>
        <v>494.6</v>
      </c>
      <c r="N1837" s="2">
        <f t="shared" si="1082"/>
        <v>494.5</v>
      </c>
      <c r="O1837" s="27">
        <f t="shared" si="1064"/>
        <v>100</v>
      </c>
      <c r="P1837" s="34">
        <v>494.5</v>
      </c>
      <c r="Q1837" s="34">
        <f t="shared" si="1073"/>
        <v>0</v>
      </c>
      <c r="R1837" s="67">
        <f t="shared" si="1071"/>
        <v>0</v>
      </c>
    </row>
    <row r="1838" spans="1:18" ht="31.5">
      <c r="A1838" s="30" t="s">
        <v>189</v>
      </c>
      <c r="B1838" s="31">
        <v>928</v>
      </c>
      <c r="C1838" s="32">
        <v>1</v>
      </c>
      <c r="D1838" s="32">
        <v>13</v>
      </c>
      <c r="E1838" s="23" t="s">
        <v>1166</v>
      </c>
      <c r="F1838" s="29" t="s">
        <v>190</v>
      </c>
      <c r="G1838" s="24">
        <v>0</v>
      </c>
      <c r="H1838" s="24">
        <v>235700</v>
      </c>
      <c r="I1838" s="25">
        <v>171040</v>
      </c>
      <c r="J1838" s="26">
        <f t="shared" si="1062"/>
        <v>72.599999999999994</v>
      </c>
      <c r="K1838" s="28">
        <f t="shared" si="1069"/>
        <v>0</v>
      </c>
      <c r="L1838" s="28">
        <v>235.7</v>
      </c>
      <c r="M1838" s="2">
        <f t="shared" si="1082"/>
        <v>235.7</v>
      </c>
      <c r="N1838" s="2">
        <f t="shared" si="1082"/>
        <v>171</v>
      </c>
      <c r="O1838" s="27">
        <f t="shared" si="1064"/>
        <v>72.5</v>
      </c>
      <c r="P1838" s="34">
        <v>171</v>
      </c>
      <c r="Q1838" s="34">
        <f t="shared" si="1073"/>
        <v>0</v>
      </c>
      <c r="R1838" s="67">
        <f t="shared" si="1071"/>
        <v>0</v>
      </c>
    </row>
    <row r="1839" spans="1:18" ht="31.5">
      <c r="A1839" s="30" t="s">
        <v>191</v>
      </c>
      <c r="B1839" s="31">
        <v>928</v>
      </c>
      <c r="C1839" s="32">
        <v>1</v>
      </c>
      <c r="D1839" s="32">
        <v>13</v>
      </c>
      <c r="E1839" s="23" t="s">
        <v>1166</v>
      </c>
      <c r="F1839" s="29" t="s">
        <v>192</v>
      </c>
      <c r="G1839" s="24">
        <v>0</v>
      </c>
      <c r="H1839" s="24">
        <v>16000</v>
      </c>
      <c r="I1839" s="25">
        <v>16000</v>
      </c>
      <c r="J1839" s="26">
        <f t="shared" si="1062"/>
        <v>100</v>
      </c>
      <c r="K1839" s="28">
        <f t="shared" si="1069"/>
        <v>0</v>
      </c>
      <c r="L1839" s="28">
        <v>16</v>
      </c>
      <c r="M1839" s="2">
        <f t="shared" si="1082"/>
        <v>16</v>
      </c>
      <c r="N1839" s="2">
        <f t="shared" si="1082"/>
        <v>16</v>
      </c>
      <c r="O1839" s="27">
        <f t="shared" si="1064"/>
        <v>100</v>
      </c>
      <c r="P1839" s="34">
        <v>16</v>
      </c>
      <c r="Q1839" s="34">
        <f t="shared" si="1073"/>
        <v>0</v>
      </c>
      <c r="R1839" s="67">
        <f t="shared" si="1071"/>
        <v>0</v>
      </c>
    </row>
    <row r="1840" spans="1:18" ht="31.5">
      <c r="A1840" s="30" t="s">
        <v>114</v>
      </c>
      <c r="B1840" s="31">
        <v>928</v>
      </c>
      <c r="C1840" s="32">
        <v>1</v>
      </c>
      <c r="D1840" s="32">
        <v>13</v>
      </c>
      <c r="E1840" s="23" t="s">
        <v>1166</v>
      </c>
      <c r="F1840" s="29" t="s">
        <v>115</v>
      </c>
      <c r="G1840" s="24">
        <v>0</v>
      </c>
      <c r="H1840" s="24">
        <v>52500</v>
      </c>
      <c r="I1840" s="25">
        <v>52500</v>
      </c>
      <c r="J1840" s="26">
        <f t="shared" si="1062"/>
        <v>100</v>
      </c>
      <c r="K1840" s="28">
        <f t="shared" si="1069"/>
        <v>0</v>
      </c>
      <c r="L1840" s="28">
        <v>52.5</v>
      </c>
      <c r="M1840" s="2">
        <f t="shared" si="1082"/>
        <v>52.5</v>
      </c>
      <c r="N1840" s="2">
        <f t="shared" si="1082"/>
        <v>52.5</v>
      </c>
      <c r="O1840" s="27">
        <f t="shared" si="1064"/>
        <v>100</v>
      </c>
      <c r="P1840" s="34">
        <v>52.5</v>
      </c>
      <c r="Q1840" s="34">
        <f t="shared" si="1073"/>
        <v>0</v>
      </c>
      <c r="R1840" s="67">
        <f t="shared" si="1071"/>
        <v>0</v>
      </c>
    </row>
    <row r="1841" spans="1:18" ht="31.5">
      <c r="A1841" s="30" t="s">
        <v>1167</v>
      </c>
      <c r="B1841" s="31">
        <v>929</v>
      </c>
      <c r="C1841" s="32" t="s">
        <v>94</v>
      </c>
      <c r="D1841" s="32" t="s">
        <v>94</v>
      </c>
      <c r="E1841" s="23" t="s">
        <v>94</v>
      </c>
      <c r="F1841" s="29" t="s">
        <v>94</v>
      </c>
      <c r="G1841" s="24">
        <v>0</v>
      </c>
      <c r="H1841" s="24">
        <v>540400</v>
      </c>
      <c r="I1841" s="25">
        <v>540400</v>
      </c>
      <c r="J1841" s="26">
        <f t="shared" si="1062"/>
        <v>100</v>
      </c>
      <c r="K1841" s="2">
        <f t="shared" ref="K1841:M1844" si="1095">K1842</f>
        <v>0</v>
      </c>
      <c r="L1841" s="2">
        <f t="shared" si="1095"/>
        <v>540.4</v>
      </c>
      <c r="M1841" s="2">
        <f t="shared" si="1095"/>
        <v>540.4</v>
      </c>
      <c r="N1841" s="2">
        <f>N1842</f>
        <v>540.4</v>
      </c>
      <c r="O1841" s="27">
        <f t="shared" si="1064"/>
        <v>100</v>
      </c>
      <c r="P1841" s="34">
        <v>540.4</v>
      </c>
      <c r="Q1841" s="34">
        <f t="shared" si="1073"/>
        <v>0</v>
      </c>
      <c r="R1841" s="67">
        <f t="shared" si="1071"/>
        <v>0</v>
      </c>
    </row>
    <row r="1842" spans="1:18">
      <c r="A1842" s="30" t="s">
        <v>263</v>
      </c>
      <c r="B1842" s="31">
        <v>929</v>
      </c>
      <c r="C1842" s="32">
        <v>1</v>
      </c>
      <c r="D1842" s="32" t="s">
        <v>94</v>
      </c>
      <c r="E1842" s="23" t="s">
        <v>94</v>
      </c>
      <c r="F1842" s="29" t="s">
        <v>94</v>
      </c>
      <c r="G1842" s="24">
        <v>0</v>
      </c>
      <c r="H1842" s="24">
        <v>540400</v>
      </c>
      <c r="I1842" s="25">
        <v>540400</v>
      </c>
      <c r="J1842" s="26">
        <f t="shared" si="1062"/>
        <v>100</v>
      </c>
      <c r="K1842" s="2">
        <f t="shared" si="1095"/>
        <v>0</v>
      </c>
      <c r="L1842" s="2">
        <f t="shared" si="1095"/>
        <v>540.4</v>
      </c>
      <c r="M1842" s="2">
        <f t="shared" si="1095"/>
        <v>540.4</v>
      </c>
      <c r="N1842" s="2">
        <f>N1843</f>
        <v>540.4</v>
      </c>
      <c r="O1842" s="27">
        <f t="shared" si="1064"/>
        <v>100</v>
      </c>
      <c r="P1842" s="34">
        <v>540.4</v>
      </c>
      <c r="Q1842" s="34">
        <f t="shared" si="1073"/>
        <v>0</v>
      </c>
      <c r="R1842" s="67">
        <f t="shared" si="1071"/>
        <v>0</v>
      </c>
    </row>
    <row r="1843" spans="1:18">
      <c r="A1843" s="30" t="s">
        <v>34</v>
      </c>
      <c r="B1843" s="31">
        <v>929</v>
      </c>
      <c r="C1843" s="32">
        <v>1</v>
      </c>
      <c r="D1843" s="32">
        <v>13</v>
      </c>
      <c r="E1843" s="23" t="s">
        <v>94</v>
      </c>
      <c r="F1843" s="29" t="s">
        <v>94</v>
      </c>
      <c r="G1843" s="24">
        <v>0</v>
      </c>
      <c r="H1843" s="24">
        <v>540400</v>
      </c>
      <c r="I1843" s="25">
        <v>540400</v>
      </c>
      <c r="J1843" s="26">
        <f t="shared" si="1062"/>
        <v>100</v>
      </c>
      <c r="K1843" s="2">
        <f t="shared" si="1095"/>
        <v>0</v>
      </c>
      <c r="L1843" s="2">
        <f t="shared" si="1095"/>
        <v>540.4</v>
      </c>
      <c r="M1843" s="2">
        <f t="shared" si="1095"/>
        <v>540.4</v>
      </c>
      <c r="N1843" s="2">
        <f>N1844</f>
        <v>540.4</v>
      </c>
      <c r="O1843" s="27">
        <f t="shared" si="1064"/>
        <v>100</v>
      </c>
      <c r="P1843" s="34">
        <v>540.4</v>
      </c>
      <c r="Q1843" s="34">
        <f t="shared" si="1073"/>
        <v>0</v>
      </c>
      <c r="R1843" s="67">
        <f t="shared" si="1071"/>
        <v>0</v>
      </c>
    </row>
    <row r="1844" spans="1:18" ht="31.5">
      <c r="A1844" s="30" t="s">
        <v>1168</v>
      </c>
      <c r="B1844" s="31">
        <v>929</v>
      </c>
      <c r="C1844" s="32">
        <v>1</v>
      </c>
      <c r="D1844" s="32">
        <v>13</v>
      </c>
      <c r="E1844" s="23" t="s">
        <v>1169</v>
      </c>
      <c r="F1844" s="29"/>
      <c r="G1844" s="24">
        <v>0</v>
      </c>
      <c r="H1844" s="24">
        <v>540400</v>
      </c>
      <c r="I1844" s="25">
        <v>540400</v>
      </c>
      <c r="J1844" s="26">
        <f t="shared" si="1062"/>
        <v>100</v>
      </c>
      <c r="K1844" s="2">
        <f t="shared" si="1095"/>
        <v>0</v>
      </c>
      <c r="L1844" s="2">
        <f t="shared" si="1095"/>
        <v>540.4</v>
      </c>
      <c r="M1844" s="2">
        <f t="shared" si="1095"/>
        <v>540.4</v>
      </c>
      <c r="N1844" s="2">
        <f>N1845</f>
        <v>540.4</v>
      </c>
      <c r="O1844" s="27">
        <f t="shared" si="1064"/>
        <v>100</v>
      </c>
      <c r="P1844" s="34">
        <v>540.4</v>
      </c>
      <c r="Q1844" s="34">
        <f t="shared" si="1073"/>
        <v>0</v>
      </c>
      <c r="R1844" s="67">
        <f t="shared" si="1071"/>
        <v>0</v>
      </c>
    </row>
    <row r="1845" spans="1:18" ht="31.5">
      <c r="A1845" s="30" t="s">
        <v>187</v>
      </c>
      <c r="B1845" s="31">
        <v>929</v>
      </c>
      <c r="C1845" s="32">
        <v>1</v>
      </c>
      <c r="D1845" s="32">
        <v>13</v>
      </c>
      <c r="E1845" s="23" t="s">
        <v>1169</v>
      </c>
      <c r="F1845" s="29" t="s">
        <v>188</v>
      </c>
      <c r="G1845" s="24">
        <v>0</v>
      </c>
      <c r="H1845" s="24">
        <v>540400</v>
      </c>
      <c r="I1845" s="25">
        <v>540400</v>
      </c>
      <c r="J1845" s="26">
        <f t="shared" si="1062"/>
        <v>100</v>
      </c>
      <c r="K1845" s="28">
        <f t="shared" si="1069"/>
        <v>0</v>
      </c>
      <c r="L1845" s="28">
        <v>540.4</v>
      </c>
      <c r="M1845" s="2">
        <f t="shared" si="1082"/>
        <v>540.4</v>
      </c>
      <c r="N1845" s="2">
        <f t="shared" si="1082"/>
        <v>540.4</v>
      </c>
      <c r="O1845" s="27">
        <f t="shared" si="1064"/>
        <v>100</v>
      </c>
      <c r="P1845" s="34">
        <v>540.4</v>
      </c>
      <c r="Q1845" s="34">
        <f t="shared" si="1073"/>
        <v>0</v>
      </c>
      <c r="R1845" s="67">
        <f t="shared" si="1071"/>
        <v>0</v>
      </c>
    </row>
    <row r="1846" spans="1:18" ht="31.5">
      <c r="A1846" s="30" t="s">
        <v>1170</v>
      </c>
      <c r="B1846" s="31">
        <v>930</v>
      </c>
      <c r="C1846" s="32" t="s">
        <v>94</v>
      </c>
      <c r="D1846" s="32" t="s">
        <v>94</v>
      </c>
      <c r="E1846" s="23" t="s">
        <v>94</v>
      </c>
      <c r="F1846" s="29" t="s">
        <v>94</v>
      </c>
      <c r="G1846" s="24">
        <v>0</v>
      </c>
      <c r="H1846" s="24">
        <v>154200</v>
      </c>
      <c r="I1846" s="25">
        <v>128071.71</v>
      </c>
      <c r="J1846" s="26">
        <f t="shared" si="1062"/>
        <v>83.1</v>
      </c>
      <c r="K1846" s="2">
        <f t="shared" ref="K1846:M1849" si="1096">K1847</f>
        <v>0</v>
      </c>
      <c r="L1846" s="2">
        <f t="shared" si="1096"/>
        <v>154.19999999999999</v>
      </c>
      <c r="M1846" s="2">
        <f t="shared" si="1096"/>
        <v>154.19999999999999</v>
      </c>
      <c r="N1846" s="2">
        <f>N1847</f>
        <v>128.1</v>
      </c>
      <c r="O1846" s="27">
        <f t="shared" si="1064"/>
        <v>83.1</v>
      </c>
      <c r="P1846" s="34">
        <v>128.1</v>
      </c>
      <c r="Q1846" s="34">
        <f t="shared" si="1073"/>
        <v>0</v>
      </c>
      <c r="R1846" s="67">
        <f t="shared" si="1071"/>
        <v>0</v>
      </c>
    </row>
    <row r="1847" spans="1:18">
      <c r="A1847" s="30" t="s">
        <v>263</v>
      </c>
      <c r="B1847" s="31">
        <v>930</v>
      </c>
      <c r="C1847" s="32">
        <v>1</v>
      </c>
      <c r="D1847" s="32" t="s">
        <v>94</v>
      </c>
      <c r="E1847" s="23" t="s">
        <v>94</v>
      </c>
      <c r="F1847" s="29" t="s">
        <v>94</v>
      </c>
      <c r="G1847" s="24">
        <v>0</v>
      </c>
      <c r="H1847" s="24">
        <v>154200</v>
      </c>
      <c r="I1847" s="25">
        <v>128071.71</v>
      </c>
      <c r="J1847" s="26">
        <f t="shared" si="1062"/>
        <v>83.1</v>
      </c>
      <c r="K1847" s="2">
        <f t="shared" si="1096"/>
        <v>0</v>
      </c>
      <c r="L1847" s="2">
        <f t="shared" si="1096"/>
        <v>154.19999999999999</v>
      </c>
      <c r="M1847" s="2">
        <f t="shared" si="1096"/>
        <v>154.19999999999999</v>
      </c>
      <c r="N1847" s="2">
        <f>N1848</f>
        <v>128.1</v>
      </c>
      <c r="O1847" s="27">
        <f t="shared" si="1064"/>
        <v>83.1</v>
      </c>
      <c r="P1847" s="34">
        <v>128.1</v>
      </c>
      <c r="Q1847" s="34">
        <f t="shared" si="1073"/>
        <v>0</v>
      </c>
      <c r="R1847" s="67">
        <f t="shared" si="1071"/>
        <v>0</v>
      </c>
    </row>
    <row r="1848" spans="1:18">
      <c r="A1848" s="30" t="s">
        <v>34</v>
      </c>
      <c r="B1848" s="31">
        <v>930</v>
      </c>
      <c r="C1848" s="32">
        <v>1</v>
      </c>
      <c r="D1848" s="32">
        <v>13</v>
      </c>
      <c r="E1848" s="23" t="s">
        <v>94</v>
      </c>
      <c r="F1848" s="29" t="s">
        <v>94</v>
      </c>
      <c r="G1848" s="24">
        <v>0</v>
      </c>
      <c r="H1848" s="24">
        <v>154200</v>
      </c>
      <c r="I1848" s="25">
        <v>128071.71</v>
      </c>
      <c r="J1848" s="26">
        <f t="shared" si="1062"/>
        <v>83.1</v>
      </c>
      <c r="K1848" s="2">
        <f t="shared" si="1096"/>
        <v>0</v>
      </c>
      <c r="L1848" s="2">
        <f t="shared" si="1096"/>
        <v>154.19999999999999</v>
      </c>
      <c r="M1848" s="2">
        <f t="shared" si="1096"/>
        <v>154.19999999999999</v>
      </c>
      <c r="N1848" s="2">
        <f>N1849</f>
        <v>128.1</v>
      </c>
      <c r="O1848" s="27">
        <f t="shared" si="1064"/>
        <v>83.1</v>
      </c>
      <c r="P1848" s="34">
        <v>128.1</v>
      </c>
      <c r="Q1848" s="34">
        <f t="shared" si="1073"/>
        <v>0</v>
      </c>
      <c r="R1848" s="67">
        <f t="shared" si="1071"/>
        <v>0</v>
      </c>
    </row>
    <row r="1849" spans="1:18" ht="47.25">
      <c r="A1849" s="30" t="s">
        <v>1171</v>
      </c>
      <c r="B1849" s="31">
        <v>930</v>
      </c>
      <c r="C1849" s="32">
        <v>1</v>
      </c>
      <c r="D1849" s="32">
        <v>13</v>
      </c>
      <c r="E1849" s="23" t="s">
        <v>1172</v>
      </c>
      <c r="F1849" s="29"/>
      <c r="G1849" s="24">
        <v>0</v>
      </c>
      <c r="H1849" s="24">
        <v>154200</v>
      </c>
      <c r="I1849" s="25">
        <v>128071.71</v>
      </c>
      <c r="J1849" s="26">
        <f t="shared" si="1062"/>
        <v>83.1</v>
      </c>
      <c r="K1849" s="2">
        <f t="shared" si="1096"/>
        <v>0</v>
      </c>
      <c r="L1849" s="2">
        <f t="shared" si="1096"/>
        <v>154.19999999999999</v>
      </c>
      <c r="M1849" s="2">
        <f t="shared" si="1096"/>
        <v>154.19999999999999</v>
      </c>
      <c r="N1849" s="2">
        <f>N1850</f>
        <v>128.1</v>
      </c>
      <c r="O1849" s="27">
        <f t="shared" si="1064"/>
        <v>83.1</v>
      </c>
      <c r="P1849" s="34">
        <v>128.1</v>
      </c>
      <c r="Q1849" s="34">
        <f t="shared" si="1073"/>
        <v>0</v>
      </c>
      <c r="R1849" s="67">
        <f t="shared" si="1071"/>
        <v>0</v>
      </c>
    </row>
    <row r="1850" spans="1:18" ht="31.5">
      <c r="A1850" s="30" t="s">
        <v>187</v>
      </c>
      <c r="B1850" s="31">
        <v>930</v>
      </c>
      <c r="C1850" s="32">
        <v>1</v>
      </c>
      <c r="D1850" s="32">
        <v>13</v>
      </c>
      <c r="E1850" s="23" t="s">
        <v>1172</v>
      </c>
      <c r="F1850" s="29" t="s">
        <v>188</v>
      </c>
      <c r="G1850" s="24">
        <v>0</v>
      </c>
      <c r="H1850" s="24">
        <v>154200</v>
      </c>
      <c r="I1850" s="25">
        <v>128071.71</v>
      </c>
      <c r="J1850" s="26">
        <f t="shared" si="1062"/>
        <v>83.1</v>
      </c>
      <c r="K1850" s="28">
        <f t="shared" si="1069"/>
        <v>0</v>
      </c>
      <c r="L1850" s="28">
        <v>154.19999999999999</v>
      </c>
      <c r="M1850" s="2">
        <f t="shared" si="1082"/>
        <v>154.19999999999999</v>
      </c>
      <c r="N1850" s="2">
        <f t="shared" si="1082"/>
        <v>128.1</v>
      </c>
      <c r="O1850" s="27">
        <f t="shared" si="1064"/>
        <v>83.1</v>
      </c>
      <c r="P1850" s="34">
        <v>128.1</v>
      </c>
      <c r="Q1850" s="34">
        <f t="shared" si="1073"/>
        <v>0</v>
      </c>
      <c r="R1850" s="67">
        <f t="shared" si="1071"/>
        <v>0</v>
      </c>
    </row>
    <row r="1851" spans="1:18" ht="31.5">
      <c r="A1851" s="30" t="s">
        <v>1173</v>
      </c>
      <c r="B1851" s="31">
        <v>931</v>
      </c>
      <c r="C1851" s="32" t="s">
        <v>94</v>
      </c>
      <c r="D1851" s="32" t="s">
        <v>94</v>
      </c>
      <c r="E1851" s="23" t="s">
        <v>94</v>
      </c>
      <c r="F1851" s="29" t="s">
        <v>94</v>
      </c>
      <c r="G1851" s="24">
        <v>0</v>
      </c>
      <c r="H1851" s="24">
        <v>230300</v>
      </c>
      <c r="I1851" s="25">
        <v>213695.13</v>
      </c>
      <c r="J1851" s="26">
        <f t="shared" si="1062"/>
        <v>92.8</v>
      </c>
      <c r="K1851" s="2">
        <f t="shared" ref="K1851:M1854" si="1097">K1852</f>
        <v>0</v>
      </c>
      <c r="L1851" s="2">
        <f t="shared" si="1097"/>
        <v>230.3</v>
      </c>
      <c r="M1851" s="2">
        <f t="shared" si="1097"/>
        <v>230.3</v>
      </c>
      <c r="N1851" s="2">
        <f>N1852</f>
        <v>213.7</v>
      </c>
      <c r="O1851" s="27">
        <f t="shared" si="1064"/>
        <v>92.8</v>
      </c>
      <c r="P1851" s="34">
        <v>213.7</v>
      </c>
      <c r="Q1851" s="34">
        <f t="shared" si="1073"/>
        <v>0</v>
      </c>
      <c r="R1851" s="67">
        <f t="shared" si="1071"/>
        <v>0</v>
      </c>
    </row>
    <row r="1852" spans="1:18">
      <c r="A1852" s="30" t="s">
        <v>263</v>
      </c>
      <c r="B1852" s="31">
        <v>931</v>
      </c>
      <c r="C1852" s="32">
        <v>1</v>
      </c>
      <c r="D1852" s="32" t="s">
        <v>94</v>
      </c>
      <c r="E1852" s="23" t="s">
        <v>94</v>
      </c>
      <c r="F1852" s="29" t="s">
        <v>94</v>
      </c>
      <c r="G1852" s="24">
        <v>0</v>
      </c>
      <c r="H1852" s="24">
        <v>230300</v>
      </c>
      <c r="I1852" s="25">
        <v>213695.13</v>
      </c>
      <c r="J1852" s="26">
        <f t="shared" si="1062"/>
        <v>92.8</v>
      </c>
      <c r="K1852" s="2">
        <f t="shared" si="1097"/>
        <v>0</v>
      </c>
      <c r="L1852" s="2">
        <f t="shared" si="1097"/>
        <v>230.3</v>
      </c>
      <c r="M1852" s="2">
        <f t="shared" si="1097"/>
        <v>230.3</v>
      </c>
      <c r="N1852" s="2">
        <f>N1853</f>
        <v>213.7</v>
      </c>
      <c r="O1852" s="27">
        <f t="shared" si="1064"/>
        <v>92.8</v>
      </c>
      <c r="P1852" s="34">
        <v>213.7</v>
      </c>
      <c r="Q1852" s="34">
        <f t="shared" si="1073"/>
        <v>0</v>
      </c>
      <c r="R1852" s="67">
        <f t="shared" si="1071"/>
        <v>0</v>
      </c>
    </row>
    <row r="1853" spans="1:18">
      <c r="A1853" s="30" t="s">
        <v>34</v>
      </c>
      <c r="B1853" s="31">
        <v>931</v>
      </c>
      <c r="C1853" s="32">
        <v>1</v>
      </c>
      <c r="D1853" s="32">
        <v>13</v>
      </c>
      <c r="E1853" s="23" t="s">
        <v>94</v>
      </c>
      <c r="F1853" s="29" t="s">
        <v>94</v>
      </c>
      <c r="G1853" s="24">
        <v>0</v>
      </c>
      <c r="H1853" s="24">
        <v>230300</v>
      </c>
      <c r="I1853" s="25">
        <v>213695.13</v>
      </c>
      <c r="J1853" s="26">
        <f t="shared" si="1062"/>
        <v>92.8</v>
      </c>
      <c r="K1853" s="2">
        <f t="shared" si="1097"/>
        <v>0</v>
      </c>
      <c r="L1853" s="2">
        <f t="shared" si="1097"/>
        <v>230.3</v>
      </c>
      <c r="M1853" s="2">
        <f t="shared" si="1097"/>
        <v>230.3</v>
      </c>
      <c r="N1853" s="2">
        <f>N1854</f>
        <v>213.7</v>
      </c>
      <c r="O1853" s="27">
        <f t="shared" si="1064"/>
        <v>92.8</v>
      </c>
      <c r="P1853" s="34">
        <v>213.7</v>
      </c>
      <c r="Q1853" s="34">
        <f t="shared" si="1073"/>
        <v>0</v>
      </c>
      <c r="R1853" s="67">
        <f t="shared" si="1071"/>
        <v>0</v>
      </c>
    </row>
    <row r="1854" spans="1:18" ht="47.25">
      <c r="A1854" s="68" t="s">
        <v>1174</v>
      </c>
      <c r="B1854" s="31">
        <v>931</v>
      </c>
      <c r="C1854" s="32">
        <v>1</v>
      </c>
      <c r="D1854" s="32">
        <v>13</v>
      </c>
      <c r="E1854" s="23" t="s">
        <v>1175</v>
      </c>
      <c r="F1854" s="29"/>
      <c r="G1854" s="24">
        <v>0</v>
      </c>
      <c r="H1854" s="24">
        <v>230300</v>
      </c>
      <c r="I1854" s="25">
        <v>213695.13</v>
      </c>
      <c r="J1854" s="26">
        <f t="shared" si="1062"/>
        <v>92.8</v>
      </c>
      <c r="K1854" s="2">
        <f t="shared" si="1097"/>
        <v>0</v>
      </c>
      <c r="L1854" s="2">
        <f t="shared" si="1097"/>
        <v>230.3</v>
      </c>
      <c r="M1854" s="2">
        <f t="shared" si="1097"/>
        <v>230.3</v>
      </c>
      <c r="N1854" s="2">
        <f>N1855</f>
        <v>213.7</v>
      </c>
      <c r="O1854" s="27">
        <f t="shared" si="1064"/>
        <v>92.8</v>
      </c>
      <c r="P1854" s="34">
        <v>213.7</v>
      </c>
      <c r="Q1854" s="34">
        <f t="shared" si="1073"/>
        <v>0</v>
      </c>
      <c r="R1854" s="67">
        <f t="shared" si="1071"/>
        <v>0</v>
      </c>
    </row>
    <row r="1855" spans="1:18" ht="32.25" thickBot="1">
      <c r="A1855" s="69" t="s">
        <v>187</v>
      </c>
      <c r="B1855" s="70">
        <v>931</v>
      </c>
      <c r="C1855" s="71">
        <v>1</v>
      </c>
      <c r="D1855" s="71">
        <v>13</v>
      </c>
      <c r="E1855" s="35" t="s">
        <v>1175</v>
      </c>
      <c r="F1855" s="72" t="s">
        <v>188</v>
      </c>
      <c r="G1855" s="36">
        <v>0</v>
      </c>
      <c r="H1855" s="36">
        <v>230300</v>
      </c>
      <c r="I1855" s="37">
        <v>213695.13</v>
      </c>
      <c r="J1855" s="26">
        <f t="shared" si="1062"/>
        <v>92.8</v>
      </c>
      <c r="K1855" s="38">
        <f t="shared" si="1069"/>
        <v>0</v>
      </c>
      <c r="L1855" s="38">
        <v>230.3</v>
      </c>
      <c r="M1855" s="39">
        <f t="shared" si="1082"/>
        <v>230.3</v>
      </c>
      <c r="N1855" s="39">
        <f t="shared" si="1082"/>
        <v>213.7</v>
      </c>
      <c r="O1855" s="40">
        <f t="shared" si="1064"/>
        <v>92.8</v>
      </c>
      <c r="P1855" s="34">
        <v>213.7</v>
      </c>
      <c r="Q1855" s="34">
        <f t="shared" si="1073"/>
        <v>0</v>
      </c>
      <c r="R1855" s="67">
        <f t="shared" si="1071"/>
        <v>0</v>
      </c>
    </row>
    <row r="1856" spans="1:18" ht="16.5" thickBot="1">
      <c r="A1856" s="73" t="s">
        <v>1176</v>
      </c>
      <c r="B1856" s="74"/>
      <c r="C1856" s="41"/>
      <c r="D1856" s="41"/>
      <c r="E1856" s="41"/>
      <c r="F1856" s="41"/>
      <c r="G1856" s="75">
        <f>G12+G197+G315+G540+G556+G716+G787+G968+G985+G1039+G1294+G1317+G1341+G1408+G1424+G1439+G1461+G1486+G1595+G1663+G1680+G1726+G1768+G1778+G1809+G1825+G1833+G1841+G1846+G1851</f>
        <v>11576790700</v>
      </c>
      <c r="H1856" s="75">
        <f>H12+H197+H315+H540+H556+H716+H787+H968+H985+H1039+H1294+H1317+H1341+H1408+H1424+H1439+H1461+H1486+H1595+H1663+H1680+H1726+H1768+H1778+H1809+H1825+H1833+H1841+H1846+H1851</f>
        <v>20040399594.599998</v>
      </c>
      <c r="I1856" s="75">
        <f>I12+I197+I315+I540+I556+I716+I787+I968+I985+I1039+I1294+I1317+I1341+I1408+I1424+I1439+I1461+I1486+I1595+I1663+I1680+I1726+I1768+I1778+I1809+I1825+I1833+I1841+I1846+I1851</f>
        <v>17877558230.98</v>
      </c>
      <c r="J1856" s="76">
        <f>I1856*100/H1856</f>
        <v>89.2</v>
      </c>
      <c r="K1856" s="75">
        <f>K12+K197+K315+K540+K556+K716+K787+K968+K985+K1039+K1294+K1317+K1341+K1408+K1424+K1439+K1461+K1486+K1595+K1663+K1680+K1726+K1768+K1778+K1809+K1825+K1833+K1841+K1846+K1851</f>
        <v>11576790.699999999</v>
      </c>
      <c r="L1856" s="75">
        <f>L12+L197+L315+L540+L556+L716+L787+L968+L985+L1039+L1294+L1317+L1341+L1408+L1424+L1439+L1461+L1486+L1595+L1663+L1680+L1726+L1768+L1778+L1809+L1825+L1833+L1841+L1846+L1851</f>
        <v>19702869.300000001</v>
      </c>
      <c r="M1856" s="75">
        <f>M12+M197+M315+M540+M556+M716+M787+M968+M985+M1039+M1294+M1317+M1341+M1408+M1424+M1439+M1461+M1486+M1595+M1663+M1680+M1726+M1768+M1778+M1809+M1825+M1833+M1841+M1846+M1851</f>
        <v>20040399.600000001</v>
      </c>
      <c r="N1856" s="75">
        <f>N12+N197+N315+N540+N556+N716+N787+N968+N985+N1039+N1294+N1317+N1341+N1408+N1424+N1439+N1461+N1486+N1595+N1663+N1680+N1726+N1768+N1778+N1809+N1825+N1833+N1841+N1846+N1851</f>
        <v>17877558.199999999</v>
      </c>
      <c r="O1856" s="77">
        <f>N1856*100/M1856</f>
        <v>89.2</v>
      </c>
      <c r="P1856" s="34">
        <v>17877558.199999999</v>
      </c>
      <c r="Q1856" s="34">
        <f t="shared" si="1073"/>
        <v>0</v>
      </c>
      <c r="R1856" s="67">
        <f t="shared" si="1071"/>
        <v>0</v>
      </c>
    </row>
    <row r="1857" spans="1:16">
      <c r="A1857" s="78"/>
      <c r="B1857" s="42"/>
      <c r="C1857" s="42"/>
      <c r="D1857" s="42"/>
      <c r="E1857" s="42"/>
      <c r="F1857" s="42"/>
      <c r="G1857" s="79"/>
      <c r="H1857" s="79"/>
      <c r="I1857" s="79"/>
    </row>
    <row r="1858" spans="1:16" s="1" customFormat="1">
      <c r="A1858" s="80"/>
      <c r="B1858" s="43"/>
      <c r="C1858" s="43"/>
      <c r="D1858" s="43"/>
      <c r="E1858" s="43"/>
      <c r="F1858" s="43"/>
      <c r="G1858" s="3"/>
      <c r="H1858" s="3">
        <v>20040399594.599998</v>
      </c>
      <c r="I1858" s="3">
        <v>17877558230.98</v>
      </c>
      <c r="K1858" s="1">
        <v>11576790.699999999</v>
      </c>
      <c r="L1858" s="1">
        <v>19702869.300000001</v>
      </c>
      <c r="M1858" s="1">
        <v>20040399.600000001</v>
      </c>
      <c r="N1858" s="1">
        <v>17877558.199999999</v>
      </c>
      <c r="P1858" s="1">
        <v>17877558.199999999</v>
      </c>
    </row>
    <row r="1859" spans="1:16" s="1" customFormat="1">
      <c r="A1859" s="81"/>
      <c r="B1859" s="44"/>
      <c r="C1859" s="44"/>
      <c r="D1859" s="44"/>
      <c r="E1859" s="44"/>
      <c r="F1859" s="44"/>
      <c r="H1859" s="82">
        <f>H1856-H1858</f>
        <v>0</v>
      </c>
      <c r="I1859" s="82">
        <f>I1856-I1858</f>
        <v>0</v>
      </c>
      <c r="J1859" s="82"/>
      <c r="K1859" s="82">
        <f>K1856-K1858</f>
        <v>0</v>
      </c>
      <c r="L1859" s="82">
        <f>L1856-L1858</f>
        <v>0</v>
      </c>
      <c r="M1859" s="82">
        <f>M1856-M1858</f>
        <v>0</v>
      </c>
      <c r="N1859" s="82">
        <f>N1856-N1858</f>
        <v>0</v>
      </c>
      <c r="P1859" s="1">
        <v>0</v>
      </c>
    </row>
    <row r="1860" spans="1:16" s="1" customFormat="1">
      <c r="A1860" s="81"/>
      <c r="B1860" s="44"/>
      <c r="C1860" s="44"/>
      <c r="D1860" s="44"/>
      <c r="E1860" s="44"/>
      <c r="F1860" s="44"/>
    </row>
    <row r="1861" spans="1:16" s="1" customFormat="1">
      <c r="A1861" s="81"/>
      <c r="B1861" s="44"/>
      <c r="C1861" s="44"/>
      <c r="D1861" s="44"/>
      <c r="E1861" s="44"/>
      <c r="F1861" s="44"/>
    </row>
    <row r="1862" spans="1:16" s="1" customFormat="1">
      <c r="A1862" s="81"/>
      <c r="B1862" s="44"/>
      <c r="C1862" s="44"/>
      <c r="D1862" s="44"/>
      <c r="E1862" s="44"/>
      <c r="F1862" s="44"/>
    </row>
    <row r="1863" spans="1:16" s="1" customFormat="1">
      <c r="A1863" s="81"/>
      <c r="B1863" s="44"/>
      <c r="C1863" s="44"/>
      <c r="D1863" s="44"/>
      <c r="E1863" s="44"/>
      <c r="F1863" s="44"/>
    </row>
    <row r="1864" spans="1:16" s="1" customFormat="1">
      <c r="A1864" s="81"/>
      <c r="B1864" s="44"/>
      <c r="C1864" s="44"/>
      <c r="D1864" s="44"/>
      <c r="E1864" s="44"/>
      <c r="F1864" s="44"/>
    </row>
    <row r="1865" spans="1:16" s="1" customFormat="1">
      <c r="A1865" s="81"/>
      <c r="B1865" s="44"/>
      <c r="C1865" s="44"/>
      <c r="D1865" s="44"/>
      <c r="E1865" s="44"/>
      <c r="F1865" s="44"/>
    </row>
    <row r="1866" spans="1:16" s="1" customFormat="1">
      <c r="A1866" s="81"/>
      <c r="B1866" s="44"/>
      <c r="C1866" s="44"/>
      <c r="D1866" s="44"/>
      <c r="E1866" s="44"/>
      <c r="F1866" s="44"/>
    </row>
    <row r="1867" spans="1:16" s="1" customFormat="1">
      <c r="A1867" s="81"/>
      <c r="B1867" s="44"/>
      <c r="C1867" s="44"/>
      <c r="D1867" s="44"/>
      <c r="E1867" s="44"/>
      <c r="F1867" s="44"/>
    </row>
    <row r="1868" spans="1:16" s="1" customFormat="1">
      <c r="A1868" s="81"/>
      <c r="B1868" s="44"/>
      <c r="C1868" s="44"/>
      <c r="D1868" s="44"/>
      <c r="E1868" s="44"/>
      <c r="F1868" s="44"/>
    </row>
    <row r="1869" spans="1:16" s="1" customFormat="1">
      <c r="A1869" s="81"/>
      <c r="B1869" s="44"/>
      <c r="C1869" s="44"/>
      <c r="D1869" s="44"/>
      <c r="E1869" s="44"/>
      <c r="F1869" s="44"/>
    </row>
    <row r="1870" spans="1:16" s="1" customFormat="1">
      <c r="A1870" s="81"/>
      <c r="B1870" s="44"/>
      <c r="C1870" s="44"/>
      <c r="D1870" s="44"/>
      <c r="E1870" s="44"/>
      <c r="F1870" s="44"/>
    </row>
    <row r="1871" spans="1:16" s="1" customFormat="1">
      <c r="A1871" s="81"/>
      <c r="B1871" s="44"/>
      <c r="C1871" s="44"/>
      <c r="D1871" s="44"/>
      <c r="E1871" s="44"/>
      <c r="F1871" s="44"/>
    </row>
  </sheetData>
  <mergeCells count="4">
    <mergeCell ref="A5:N5"/>
    <mergeCell ref="E1:N1"/>
    <mergeCell ref="E2:N2"/>
    <mergeCell ref="B8:F8"/>
  </mergeCells>
  <pageMargins left="0.98425196850393704" right="0.59055118110236227" top="0.59055118110236227" bottom="0.59055118110236227" header="0.31496062992125984" footer="0.31496062992125984"/>
  <pageSetup paperSize="9" scale="61" firstPageNumber="99" fitToHeight="85"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Ведомственная</vt:lpstr>
      <vt:lpstr>Ведомственная!Заголовки_для_печати</vt:lpstr>
      <vt:lpstr>Ведомственная!Область_печати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Иванова Вера Анатольевна</dc:creator>
  <cp:lastModifiedBy>martynova</cp:lastModifiedBy>
  <cp:lastPrinted>2015-05-12T04:19:13Z</cp:lastPrinted>
  <dcterms:created xsi:type="dcterms:W3CDTF">2015-03-10T04:57:08Z</dcterms:created>
  <dcterms:modified xsi:type="dcterms:W3CDTF">2015-05-22T10:54:06Z</dcterms:modified>
</cp:coreProperties>
</file>