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2" yWindow="65320" windowWidth="10140" windowHeight="10896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<sst xmlns="http://schemas.openxmlformats.org/spreadsheetml/2006/main" count="167" uniqueCount="167">
  <si>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</si>
  <si>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</si>
  <si>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</si>
  <si>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</si>
  <si>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</si>
  <si>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</si>
  <si>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</si>
  <si>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</si>
  <si>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</si>
  <si>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</si>
  <si>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</si>
  <si>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</si>
  <si>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</si>
  <si>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</si>
  <si>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</si>
  <si>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</si>
  <si>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</si>
  <si>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</si>
  <si>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</si>
  <si>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</si>
  <si>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</si>
  <si>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</si>
  <si>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</si>
  <si>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</si>
  <si>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</si>
  <si>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</si>
  <si>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</si>
  <si>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</si>
  <si>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</si>
  <si>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</si>
  <si>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</si>
  <si>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</si>
  <si>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</si>
  <si>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</si>
  <si>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</si>
  <si>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</si>
  <si>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</si>
  <si>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</si>
  <si>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</si>
  <si>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</si>
  <si>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</si>
  <si>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</si>
  <si>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</si>
  <si>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</si>
  <si>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</si>
  <si>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</si>
  <si>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</si>
  <si>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</si>
  <si>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</si>
  <si>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</si>
  <si>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</si>
  <si>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</si>
  <si>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</si>
  <si>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</si>
  <si>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</si>
  <si>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</si>
  <si>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</si>
  <si>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</si>
  <si>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</si>
  <si>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</si>
  <si>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</si>
  <si>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</si>
  <si>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</si>
  <si>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</si>
  <si>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</si>
  <si>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</si>
  <si>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</si>
  <si>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</si>
  <si>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</si>
  <si>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</si>
  <si>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</si>
  <si>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</si>
  <si>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</si>
  <si>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</si>
  <si>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</si>
  <si>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</si>
  <si>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</si>
  <si>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</si>
  <si>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</si>
  <si>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</si>
  <si>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</si>
  <si>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</si>
  <si>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</si>
  <si>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</si>
  <si>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</si>
  <si>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</si>
  <si>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</si>
  <si>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</si>
  <si>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</si>
  <si>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</si>
  <si>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</si>
  <si>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</si>
  <si>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</si>
  <si>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</si>
  <si>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</si>
  <si>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</si>
  <si>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</si>
  <si>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</si>
  <si>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</si>
  <si>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</si>
  <si>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</si>
  <si>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</si>
  <si>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</si>
  <si>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</si>
  <si>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</si>
  <si>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</si>
  <si>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</si>
  <si>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</si>
  <si>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</si>
  <si>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</si>
  <si>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</si>
  <si>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</si>
  <si>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</si>
  <si>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</si>
  <si>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</si>
  <si>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</si>
  <si>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</si>
  <si>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</si>
  <si>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</si>
  <si>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</si>
  <si>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</si>
  <si>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</si>
  <si>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</si>
  <si>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</si>
  <si>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Налоги на имущество</t>
  </si>
  <si>
    <t>00010904000000000110</t>
  </si>
  <si>
    <t>в  тыс.руб.</t>
  </si>
  <si>
    <t>00010903000000000110</t>
  </si>
  <si>
    <t>Платежи за пользование природными ресурсами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</si>
  <si>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</si>
  <si>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</si>
  <si>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</si>
  <si>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</si>
  <si>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</si>
  <si>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</si>
  <si>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</si>
  <si>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</si>
  <si>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</si>
  <si>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</si>
  <si>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</si>
  <si>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</si>
  <si>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</si>
  <si>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</si>
  <si>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00020302030020000180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</si>
  <si>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</si>
  <si>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</si>
  <si>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</si>
  <si>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</si>
  <si>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</si>
  <si>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</si>
  <si>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</si>
  <si>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</si>
  <si>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</si>
  <si>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</si>
  <si>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</si>
  <si>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</si>
  <si>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</si>
  <si>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</si>
  <si>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</si>
  <si>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</si>
  <si>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</si>
  <si>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</si>
  <si>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</si>
  <si>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</si>
  <si>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Сведения о поступлении доходов в республиканский бюджет Республики Алтай за  2017 год по видам доходов  в сравнении с 2016 годом</t>
  </si>
  <si>
    <t>Исполнено на 01.01.2017 года</t>
  </si>
  <si>
    <t>Исполнено на 01.01.2018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</si>
</sst>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justify" vertical="top" wrapText="1"/>
    </xf>
    <xf numFmtId="0" fontId="47" fillId="0" borderId="12" xfId="0" applyFont="1" applyFill="1" applyBorder="1" applyAlignment="1">
      <alignment horizontal="center" vertical="top" wrapText="1"/>
    </xf>
    <xf numFmtId="186" fontId="3" fillId="0" borderId="12" xfId="0" applyNumberFormat="1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6" fontId="7" fillId="33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6" fontId="3" fillId="0" borderId="12" xfId="99" applyNumberFormat="1" applyFont="1" applyFill="1" applyBorder="1" applyAlignment="1">
      <alignment horizontal="center" vertical="center"/>
    </xf>
    <xf numFmtId="186" fontId="3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80" zoomScaleNormal="80" workbookViewId="0" topLeftCell="A1">
      <selection activeCell="I10" sqref="I10"/>
    </sheetView>
  </sheetViews>
  <sheetFormatPr defaultColWidth="22.28125" defaultRowHeight="15"/>
  <cols>
    <col min="1" max="1" width="35.421875" style="13" customWidth="1"/>
    <col min="2" max="2" width="25.7109375" style="3" customWidth="1"/>
    <col min="3" max="3" width="18.421875" style="29" customWidth="1"/>
    <col min="4" max="4" width="18.57421875" style="7" customWidth="1"/>
    <col min="5" max="5" width="15.8515625" style="7" customWidth="1"/>
    <col min="6" max="6" width="14.28125" style="7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6" ht="40.5" customHeight="1">
      <c r="A1" s="32" t="s">
        <v>164</v>
      </c>
      <c r="B1" s="33"/>
      <c r="C1" s="33"/>
      <c r="D1" s="33"/>
      <c r="E1" s="33"/>
      <c r="F1" s="34"/>
    </row>
    <row r="2" spans="2:6" ht="15">
      <c r="B2" s="2"/>
      <c r="C2" s="28"/>
      <c r="D2" s="43"/>
      <c r="F2" s="11" t="s">
        <v>126</v>
      </c>
    </row>
    <row r="3" spans="1:6" s="2" customFormat="1" ht="24" customHeight="1">
      <c r="A3" s="35" t="s">
        <v>119</v>
      </c>
      <c r="B3" s="37" t="s">
        <v>120</v>
      </c>
      <c r="C3" s="39" t="s">
        <v>165</v>
      </c>
      <c r="D3" s="39" t="s">
        <v>166</v>
      </c>
      <c r="E3" s="41" t="s">
        <v>121</v>
      </c>
      <c r="F3" s="42"/>
    </row>
    <row r="4" spans="1:6" s="2" customFormat="1" ht="46.5" customHeight="1">
      <c r="A4" s="36"/>
      <c r="B4" s="38"/>
      <c r="C4" s="40"/>
      <c r="D4" s="40"/>
      <c r="E4" s="12" t="s">
        <v>122</v>
      </c>
      <c r="F4" s="4" t="s">
        <v>123</v>
      </c>
    </row>
    <row r="5" spans="1:6" ht="15" customHeight="1">
      <c r="A5" s="26" t="s">
        <v>0</v>
      </c>
      <c r="B5" s="4" t="s">
        <v>1</v>
      </c>
      <c r="C5" s="23">
        <f>C6+C63</f>
        <v>15069410.84</v>
      </c>
      <c r="D5" s="23">
        <f>D6+D63</f>
        <v>15513221.235</v>
      </c>
      <c r="E5" s="6">
        <f>D5-C5</f>
        <v>443810.39499999955</v>
      </c>
      <c r="F5" s="6">
        <f>D5/C5*100</f>
        <v>102.94510780621866</v>
      </c>
    </row>
    <row r="6" spans="1:6" s="8" customFormat="1" ht="30.75">
      <c r="A6" s="14" t="s">
        <v>2</v>
      </c>
      <c r="B6" s="9" t="s">
        <v>3</v>
      </c>
      <c r="C6" s="24">
        <f>C7+C28</f>
        <v>3101178.012</v>
      </c>
      <c r="D6" s="24">
        <f>D7+D28</f>
        <v>3343318.824</v>
      </c>
      <c r="E6" s="5">
        <f aca="true" t="shared" si="0" ref="E6:E71">D6-C6</f>
        <v>242140.81199999992</v>
      </c>
      <c r="F6" s="5">
        <f aca="true" t="shared" si="1" ref="F6:F71">D6/C6*100</f>
        <v>107.80802685505432</v>
      </c>
    </row>
    <row r="7" spans="1:6" s="8" customFormat="1" ht="15">
      <c r="A7" s="14" t="s">
        <v>4</v>
      </c>
      <c r="B7" s="9"/>
      <c r="C7" s="24">
        <f>C8+C11+C13+C15+C18+C20+C23</f>
        <v>2906217.529</v>
      </c>
      <c r="D7" s="24">
        <f>D8+D11+D13+D15+D18+D20+D23</f>
        <v>3106510.093</v>
      </c>
      <c r="E7" s="5">
        <f t="shared" si="0"/>
        <v>200292.56399999978</v>
      </c>
      <c r="F7" s="5">
        <f t="shared" si="1"/>
        <v>106.89186414992544</v>
      </c>
    </row>
    <row r="8" spans="1:6" ht="24.75" customHeight="1">
      <c r="A8" s="15" t="s">
        <v>5</v>
      </c>
      <c r="B8" s="4" t="s">
        <v>6</v>
      </c>
      <c r="C8" s="23">
        <f>C9+C10</f>
        <v>1933846.8</v>
      </c>
      <c r="D8" s="23">
        <f>D9+D10</f>
        <v>2202092.015</v>
      </c>
      <c r="E8" s="6">
        <f t="shared" si="0"/>
        <v>268245.2150000001</v>
      </c>
      <c r="F8" s="6">
        <f t="shared" si="1"/>
        <v>113.87106853552204</v>
      </c>
    </row>
    <row r="9" spans="1:6" ht="15">
      <c r="A9" s="15" t="s">
        <v>7</v>
      </c>
      <c r="B9" s="4" t="s">
        <v>8</v>
      </c>
      <c r="C9" s="30">
        <v>728457.7</v>
      </c>
      <c r="D9" s="23">
        <v>878070.074</v>
      </c>
      <c r="E9" s="6">
        <f t="shared" si="0"/>
        <v>149612.37400000007</v>
      </c>
      <c r="F9" s="6">
        <f t="shared" si="1"/>
        <v>120.53823770412477</v>
      </c>
    </row>
    <row r="10" spans="1:6" ht="15">
      <c r="A10" s="15" t="s">
        <v>9</v>
      </c>
      <c r="B10" s="4" t="s">
        <v>10</v>
      </c>
      <c r="C10" s="30">
        <v>1205389.1</v>
      </c>
      <c r="D10" s="23">
        <v>1324021.941</v>
      </c>
      <c r="E10" s="6">
        <f t="shared" si="0"/>
        <v>118632.84100000001</v>
      </c>
      <c r="F10" s="6">
        <f t="shared" si="1"/>
        <v>109.8418710605563</v>
      </c>
    </row>
    <row r="11" spans="1:6" ht="63.75" customHeight="1">
      <c r="A11" s="15" t="s">
        <v>11</v>
      </c>
      <c r="B11" s="4" t="s">
        <v>12</v>
      </c>
      <c r="C11" s="23">
        <f>C12</f>
        <v>697835.1</v>
      </c>
      <c r="D11" s="23">
        <f>D12</f>
        <v>635677.626</v>
      </c>
      <c r="E11" s="6">
        <f t="shared" si="0"/>
        <v>-62157.47399999993</v>
      </c>
      <c r="F11" s="6">
        <f t="shared" si="1"/>
        <v>91.09281347412879</v>
      </c>
    </row>
    <row r="12" spans="1:6" ht="50.25" customHeight="1">
      <c r="A12" s="15" t="s">
        <v>13</v>
      </c>
      <c r="B12" s="4" t="s">
        <v>14</v>
      </c>
      <c r="C12" s="30">
        <v>697835.1</v>
      </c>
      <c r="D12" s="23">
        <v>635677.626</v>
      </c>
      <c r="E12" s="6">
        <f t="shared" si="0"/>
        <v>-62157.47399999993</v>
      </c>
      <c r="F12" s="6">
        <f t="shared" si="1"/>
        <v>91.09281347412879</v>
      </c>
    </row>
    <row r="13" spans="1:6" ht="30.75">
      <c r="A13" s="15" t="s">
        <v>15</v>
      </c>
      <c r="B13" s="4" t="s">
        <v>16</v>
      </c>
      <c r="C13" s="23">
        <f>C14</f>
        <v>-2.923</v>
      </c>
      <c r="D13" s="23">
        <f>D14</f>
        <v>-3.163</v>
      </c>
      <c r="E13" s="6">
        <f t="shared" si="0"/>
        <v>-0.23999999999999977</v>
      </c>
      <c r="F13" s="6">
        <f t="shared" si="1"/>
        <v>108.21074238795757</v>
      </c>
    </row>
    <row r="14" spans="1:6" ht="30.75">
      <c r="A14" s="15" t="s">
        <v>17</v>
      </c>
      <c r="B14" s="4" t="s">
        <v>18</v>
      </c>
      <c r="C14" s="30">
        <v>-2.923</v>
      </c>
      <c r="D14" s="23">
        <v>-3.163</v>
      </c>
      <c r="E14" s="6">
        <f t="shared" si="0"/>
        <v>-0.23999999999999977</v>
      </c>
      <c r="F14" s="6">
        <f t="shared" si="1"/>
        <v>108.21074238795757</v>
      </c>
    </row>
    <row r="15" spans="1:6" ht="15">
      <c r="A15" s="15" t="s">
        <v>19</v>
      </c>
      <c r="B15" s="4" t="s">
        <v>20</v>
      </c>
      <c r="C15" s="23">
        <f>C16+C17</f>
        <v>255191.90000000002</v>
      </c>
      <c r="D15" s="23">
        <f>D16+D17</f>
        <v>249086.533</v>
      </c>
      <c r="E15" s="6">
        <f t="shared" si="0"/>
        <v>-6105.3670000000275</v>
      </c>
      <c r="F15" s="6">
        <f t="shared" si="1"/>
        <v>97.60753887564611</v>
      </c>
    </row>
    <row r="16" spans="1:6" ht="15">
      <c r="A16" s="15" t="s">
        <v>21</v>
      </c>
      <c r="B16" s="4" t="s">
        <v>22</v>
      </c>
      <c r="C16" s="30">
        <v>145822.2</v>
      </c>
      <c r="D16" s="23">
        <v>130318.03</v>
      </c>
      <c r="E16" s="6">
        <f t="shared" si="0"/>
        <v>-15504.170000000013</v>
      </c>
      <c r="F16" s="6">
        <f t="shared" si="1"/>
        <v>89.36775744708281</v>
      </c>
    </row>
    <row r="17" spans="1:6" ht="15">
      <c r="A17" s="15" t="s">
        <v>23</v>
      </c>
      <c r="B17" s="4" t="s">
        <v>24</v>
      </c>
      <c r="C17" s="30">
        <v>109369.7</v>
      </c>
      <c r="D17" s="23">
        <v>118768.503</v>
      </c>
      <c r="E17" s="6">
        <f t="shared" si="0"/>
        <v>9398.803</v>
      </c>
      <c r="F17" s="6">
        <f t="shared" si="1"/>
        <v>108.59360773596343</v>
      </c>
    </row>
    <row r="18" spans="1:6" ht="62.25">
      <c r="A18" s="15" t="s">
        <v>25</v>
      </c>
      <c r="B18" s="4" t="s">
        <v>26</v>
      </c>
      <c r="C18" s="23">
        <f>C19</f>
        <v>2.452</v>
      </c>
      <c r="D18" s="23">
        <f>D19</f>
        <v>2.224</v>
      </c>
      <c r="E18" s="6">
        <f t="shared" si="0"/>
        <v>-0.22799999999999976</v>
      </c>
      <c r="F18" s="6">
        <f t="shared" si="1"/>
        <v>90.7014681892333</v>
      </c>
    </row>
    <row r="19" spans="1:6" ht="62.25">
      <c r="A19" s="15" t="s">
        <v>27</v>
      </c>
      <c r="B19" s="4" t="s">
        <v>28</v>
      </c>
      <c r="C19" s="30">
        <v>2.452</v>
      </c>
      <c r="D19" s="23">
        <v>2.224</v>
      </c>
      <c r="E19" s="6">
        <f t="shared" si="0"/>
        <v>-0.22799999999999976</v>
      </c>
      <c r="F19" s="6">
        <f t="shared" si="1"/>
        <v>90.7014681892333</v>
      </c>
    </row>
    <row r="20" spans="1:6" ht="21" customHeight="1">
      <c r="A20" s="15" t="s">
        <v>29</v>
      </c>
      <c r="B20" s="4" t="s">
        <v>30</v>
      </c>
      <c r="C20" s="23">
        <f>C21+C22</f>
        <v>19342</v>
      </c>
      <c r="D20" s="23">
        <f>D21+D22</f>
        <v>19650.448</v>
      </c>
      <c r="E20" s="6">
        <f t="shared" si="0"/>
        <v>308.4480000000003</v>
      </c>
      <c r="F20" s="6">
        <f t="shared" si="1"/>
        <v>101.59470582152828</v>
      </c>
    </row>
    <row r="21" spans="1:6" ht="140.25">
      <c r="A21" s="15" t="s">
        <v>162</v>
      </c>
      <c r="B21" s="10" t="s">
        <v>163</v>
      </c>
      <c r="C21" s="23">
        <v>0</v>
      </c>
      <c r="D21" s="23">
        <v>292.675</v>
      </c>
      <c r="E21" s="6">
        <f>D21-C21</f>
        <v>292.675</v>
      </c>
      <c r="F21" s="6" t="e">
        <f>D21/C21*100</f>
        <v>#DIV/0!</v>
      </c>
    </row>
    <row r="22" spans="1:6" ht="62.25">
      <c r="A22" s="15" t="s">
        <v>31</v>
      </c>
      <c r="B22" s="4" t="s">
        <v>32</v>
      </c>
      <c r="C22" s="30">
        <v>19342</v>
      </c>
      <c r="D22" s="23">
        <v>19357.773</v>
      </c>
      <c r="E22" s="6">
        <f t="shared" si="0"/>
        <v>15.773000000001048</v>
      </c>
      <c r="F22" s="6">
        <f t="shared" si="1"/>
        <v>100.08154792679144</v>
      </c>
    </row>
    <row r="23" spans="1:6" ht="78">
      <c r="A23" s="15" t="s">
        <v>33</v>
      </c>
      <c r="B23" s="4" t="s">
        <v>34</v>
      </c>
      <c r="C23" s="23">
        <v>2.2</v>
      </c>
      <c r="D23" s="23">
        <v>4.41</v>
      </c>
      <c r="E23" s="6">
        <f t="shared" si="0"/>
        <v>2.21</v>
      </c>
      <c r="F23" s="6">
        <f t="shared" si="1"/>
        <v>200.45454545454544</v>
      </c>
    </row>
    <row r="24" spans="1:6" ht="46.5" hidden="1">
      <c r="A24" s="15" t="s">
        <v>35</v>
      </c>
      <c r="B24" s="4" t="s">
        <v>36</v>
      </c>
      <c r="C24" s="30">
        <f>3.68/1000</f>
        <v>0.00368</v>
      </c>
      <c r="D24" s="23"/>
      <c r="E24" s="6">
        <f t="shared" si="0"/>
        <v>-0.00368</v>
      </c>
      <c r="F24" s="6">
        <f t="shared" si="1"/>
        <v>0</v>
      </c>
    </row>
    <row r="25" spans="1:6" ht="30.75" hidden="1">
      <c r="A25" s="15" t="s">
        <v>128</v>
      </c>
      <c r="B25" s="10" t="s">
        <v>127</v>
      </c>
      <c r="C25" s="30"/>
      <c r="D25" s="23"/>
      <c r="E25" s="6">
        <f t="shared" si="0"/>
        <v>0</v>
      </c>
      <c r="F25" s="6" t="e">
        <f t="shared" si="1"/>
        <v>#DIV/0!</v>
      </c>
    </row>
    <row r="26" spans="1:6" ht="15" hidden="1">
      <c r="A26" s="27" t="s">
        <v>124</v>
      </c>
      <c r="B26" s="4" t="s">
        <v>125</v>
      </c>
      <c r="C26" s="30"/>
      <c r="D26" s="23"/>
      <c r="E26" s="6">
        <f t="shared" si="0"/>
        <v>0</v>
      </c>
      <c r="F26" s="6" t="e">
        <f t="shared" si="1"/>
        <v>#DIV/0!</v>
      </c>
    </row>
    <row r="27" spans="1:6" ht="46.5" customHeight="1" hidden="1">
      <c r="A27" s="15" t="s">
        <v>37</v>
      </c>
      <c r="B27" s="4" t="s">
        <v>38</v>
      </c>
      <c r="C27" s="30"/>
      <c r="D27" s="23"/>
      <c r="E27" s="6">
        <f t="shared" si="0"/>
        <v>0</v>
      </c>
      <c r="F27" s="6" t="e">
        <f t="shared" si="1"/>
        <v>#DIV/0!</v>
      </c>
    </row>
    <row r="28" spans="1:6" s="8" customFormat="1" ht="15">
      <c r="A28" s="14" t="s">
        <v>39</v>
      </c>
      <c r="B28" s="9"/>
      <c r="C28" s="24">
        <f>C29+C35+C39+C42+C45+C47+C60</f>
        <v>194960.483</v>
      </c>
      <c r="D28" s="24">
        <f>D29+D35+D39+D42+D45+D47+D60</f>
        <v>236808.731</v>
      </c>
      <c r="E28" s="5">
        <f t="shared" si="0"/>
        <v>41848.24799999999</v>
      </c>
      <c r="F28" s="5">
        <f t="shared" si="1"/>
        <v>121.464989907724</v>
      </c>
    </row>
    <row r="29" spans="1:6" ht="81" customHeight="1">
      <c r="A29" s="15" t="s">
        <v>40</v>
      </c>
      <c r="B29" s="4" t="s">
        <v>41</v>
      </c>
      <c r="C29" s="23">
        <f>C30+C31+C32+C33+C34</f>
        <v>16347.699999999999</v>
      </c>
      <c r="D29" s="23">
        <f>D30+D31+D32+D33+D34</f>
        <v>16472.546000000002</v>
      </c>
      <c r="E29" s="6">
        <f t="shared" si="0"/>
        <v>124.84600000000319</v>
      </c>
      <c r="F29" s="6">
        <f t="shared" si="1"/>
        <v>100.76369152847191</v>
      </c>
    </row>
    <row r="30" spans="1:6" ht="140.25">
      <c r="A30" s="15" t="s">
        <v>144</v>
      </c>
      <c r="B30" s="10" t="s">
        <v>145</v>
      </c>
      <c r="C30" s="23">
        <v>300</v>
      </c>
      <c r="D30" s="23">
        <v>60</v>
      </c>
      <c r="E30" s="6">
        <f t="shared" si="0"/>
        <v>-240</v>
      </c>
      <c r="F30" s="6">
        <f t="shared" si="1"/>
        <v>20</v>
      </c>
    </row>
    <row r="31" spans="1:6" ht="46.5">
      <c r="A31" s="15" t="s">
        <v>42</v>
      </c>
      <c r="B31" s="4" t="s">
        <v>43</v>
      </c>
      <c r="C31" s="30">
        <v>1122</v>
      </c>
      <c r="D31" s="23">
        <v>810.493</v>
      </c>
      <c r="E31" s="6">
        <f t="shared" si="0"/>
        <v>-311.50699999999995</v>
      </c>
      <c r="F31" s="6">
        <f t="shared" si="1"/>
        <v>72.23645276292335</v>
      </c>
    </row>
    <row r="32" spans="1:6" ht="172.5" customHeight="1">
      <c r="A32" s="15" t="s">
        <v>44</v>
      </c>
      <c r="B32" s="4" t="s">
        <v>45</v>
      </c>
      <c r="C32" s="30">
        <v>11179.8</v>
      </c>
      <c r="D32" s="23">
        <v>11553.669</v>
      </c>
      <c r="E32" s="6">
        <f t="shared" si="0"/>
        <v>373.8690000000006</v>
      </c>
      <c r="F32" s="6">
        <f t="shared" si="1"/>
        <v>103.34414748027694</v>
      </c>
    </row>
    <row r="33" spans="1:6" ht="79.5" customHeight="1">
      <c r="A33" s="21" t="s">
        <v>160</v>
      </c>
      <c r="B33" s="22" t="s">
        <v>161</v>
      </c>
      <c r="C33" s="30">
        <v>0</v>
      </c>
      <c r="D33" s="23">
        <v>1.771</v>
      </c>
      <c r="E33" s="6">
        <f>D33-C33</f>
        <v>1.771</v>
      </c>
      <c r="F33" s="6" t="e">
        <f>D33/C33*100</f>
        <v>#DIV/0!</v>
      </c>
    </row>
    <row r="34" spans="1:6" ht="156">
      <c r="A34" s="15" t="s">
        <v>46</v>
      </c>
      <c r="B34" s="4" t="s">
        <v>47</v>
      </c>
      <c r="C34" s="30">
        <v>3745.9</v>
      </c>
      <c r="D34" s="23">
        <v>4046.613</v>
      </c>
      <c r="E34" s="6">
        <f t="shared" si="0"/>
        <v>300.71299999999974</v>
      </c>
      <c r="F34" s="6">
        <f t="shared" si="1"/>
        <v>108.02779038415333</v>
      </c>
    </row>
    <row r="35" spans="1:6" ht="30.75">
      <c r="A35" s="15" t="s">
        <v>48</v>
      </c>
      <c r="B35" s="4" t="s">
        <v>49</v>
      </c>
      <c r="C35" s="23">
        <f>C36+C37+C38</f>
        <v>34729.8</v>
      </c>
      <c r="D35" s="23">
        <f>D36+D37+D38</f>
        <v>37866.546</v>
      </c>
      <c r="E35" s="6">
        <f t="shared" si="0"/>
        <v>3136.745999999999</v>
      </c>
      <c r="F35" s="6">
        <f t="shared" si="1"/>
        <v>109.03185736744811</v>
      </c>
    </row>
    <row r="36" spans="1:6" ht="30.75">
      <c r="A36" s="15" t="s">
        <v>50</v>
      </c>
      <c r="B36" s="4" t="s">
        <v>51</v>
      </c>
      <c r="C36" s="30">
        <v>4897.3</v>
      </c>
      <c r="D36" s="23">
        <v>5134.246</v>
      </c>
      <c r="E36" s="6">
        <f t="shared" si="0"/>
        <v>236.9459999999999</v>
      </c>
      <c r="F36" s="6">
        <f t="shared" si="1"/>
        <v>104.83829865436056</v>
      </c>
    </row>
    <row r="37" spans="1:6" ht="17.25" customHeight="1">
      <c r="A37" s="15" t="s">
        <v>52</v>
      </c>
      <c r="B37" s="4" t="s">
        <v>53</v>
      </c>
      <c r="C37" s="30">
        <v>1511.9</v>
      </c>
      <c r="D37" s="23">
        <v>5319.661</v>
      </c>
      <c r="E37" s="6">
        <f t="shared" si="0"/>
        <v>3807.761</v>
      </c>
      <c r="F37" s="6">
        <f t="shared" si="1"/>
        <v>351.85270189827366</v>
      </c>
    </row>
    <row r="38" spans="1:6" ht="15">
      <c r="A38" s="15" t="s">
        <v>54</v>
      </c>
      <c r="B38" s="4" t="s">
        <v>55</v>
      </c>
      <c r="C38" s="30">
        <v>28320.6</v>
      </c>
      <c r="D38" s="23">
        <v>27412.639</v>
      </c>
      <c r="E38" s="6">
        <f t="shared" si="0"/>
        <v>-907.9609999999993</v>
      </c>
      <c r="F38" s="6">
        <f t="shared" si="1"/>
        <v>96.79399094651949</v>
      </c>
    </row>
    <row r="39" spans="1:6" ht="62.25">
      <c r="A39" s="15" t="s">
        <v>56</v>
      </c>
      <c r="B39" s="4" t="s">
        <v>57</v>
      </c>
      <c r="C39" s="23">
        <f>C40+C41</f>
        <v>10212.6</v>
      </c>
      <c r="D39" s="23">
        <f>D40+D41</f>
        <v>8181.437</v>
      </c>
      <c r="E39" s="6">
        <f t="shared" si="0"/>
        <v>-2031.1630000000005</v>
      </c>
      <c r="F39" s="6">
        <f t="shared" si="1"/>
        <v>80.11120576542702</v>
      </c>
    </row>
    <row r="40" spans="1:6" ht="30.75">
      <c r="A40" s="15" t="s">
        <v>58</v>
      </c>
      <c r="B40" s="4" t="s">
        <v>59</v>
      </c>
      <c r="C40" s="30">
        <v>4119.5</v>
      </c>
      <c r="D40" s="23">
        <v>2421.689</v>
      </c>
      <c r="E40" s="6">
        <f t="shared" si="0"/>
        <v>-1697.8110000000001</v>
      </c>
      <c r="F40" s="6">
        <f t="shared" si="1"/>
        <v>58.785993445806525</v>
      </c>
    </row>
    <row r="41" spans="1:6" ht="30.75">
      <c r="A41" s="15" t="s">
        <v>60</v>
      </c>
      <c r="B41" s="4" t="s">
        <v>61</v>
      </c>
      <c r="C41" s="30">
        <v>6093.1</v>
      </c>
      <c r="D41" s="23">
        <v>5759.748</v>
      </c>
      <c r="E41" s="6">
        <f t="shared" si="0"/>
        <v>-333.35200000000077</v>
      </c>
      <c r="F41" s="6">
        <f t="shared" si="1"/>
        <v>94.52902463442253</v>
      </c>
    </row>
    <row r="42" spans="1:6" ht="46.5">
      <c r="A42" s="15" t="s">
        <v>62</v>
      </c>
      <c r="B42" s="4" t="s">
        <v>63</v>
      </c>
      <c r="C42" s="23">
        <f>C44+C43</f>
        <v>965.4000000000001</v>
      </c>
      <c r="D42" s="23">
        <f>SUM(D43:D44)</f>
        <v>929.246</v>
      </c>
      <c r="E42" s="6">
        <f t="shared" si="0"/>
        <v>-36.15400000000011</v>
      </c>
      <c r="F42" s="6">
        <f t="shared" si="1"/>
        <v>96.25502382432151</v>
      </c>
    </row>
    <row r="43" spans="1:6" ht="156">
      <c r="A43" s="16" t="s">
        <v>140</v>
      </c>
      <c r="B43" s="17" t="s">
        <v>139</v>
      </c>
      <c r="C43" s="23">
        <v>950.2</v>
      </c>
      <c r="D43" s="23">
        <v>411.086</v>
      </c>
      <c r="E43" s="6">
        <f t="shared" si="0"/>
        <v>-539.114</v>
      </c>
      <c r="F43" s="6">
        <f t="shared" si="1"/>
        <v>43.26310250473585</v>
      </c>
    </row>
    <row r="44" spans="1:6" ht="62.25">
      <c r="A44" s="15" t="s">
        <v>64</v>
      </c>
      <c r="B44" s="4" t="s">
        <v>65</v>
      </c>
      <c r="C44" s="30">
        <v>15.2</v>
      </c>
      <c r="D44" s="23">
        <v>518.16</v>
      </c>
      <c r="E44" s="6">
        <f t="shared" si="0"/>
        <v>502.96</v>
      </c>
      <c r="F44" s="6">
        <f t="shared" si="1"/>
        <v>3408.9473684210525</v>
      </c>
    </row>
    <row r="45" spans="1:6" ht="30.75">
      <c r="A45" s="15" t="s">
        <v>66</v>
      </c>
      <c r="B45" s="4" t="s">
        <v>67</v>
      </c>
      <c r="C45" s="23">
        <f>C46</f>
        <v>210.3</v>
      </c>
      <c r="D45" s="23">
        <f>D46</f>
        <v>190</v>
      </c>
      <c r="E45" s="6">
        <f t="shared" si="0"/>
        <v>-20.30000000000001</v>
      </c>
      <c r="F45" s="6">
        <f t="shared" si="1"/>
        <v>90.3471231573942</v>
      </c>
    </row>
    <row r="46" spans="1:6" ht="78">
      <c r="A46" s="15" t="s">
        <v>68</v>
      </c>
      <c r="B46" s="4" t="s">
        <v>69</v>
      </c>
      <c r="C46" s="30">
        <v>210.3</v>
      </c>
      <c r="D46" s="23">
        <v>190</v>
      </c>
      <c r="E46" s="6">
        <f t="shared" si="0"/>
        <v>-20.30000000000001</v>
      </c>
      <c r="F46" s="6">
        <f t="shared" si="1"/>
        <v>90.3471231573942</v>
      </c>
    </row>
    <row r="47" spans="1:6" ht="30.75">
      <c r="A47" s="15" t="s">
        <v>70</v>
      </c>
      <c r="B47" s="4" t="s">
        <v>71</v>
      </c>
      <c r="C47" s="31">
        <f>C48+C51+C52+C53+C54+C55+C56+C57+C58+C59+C49+C50</f>
        <v>128367.983</v>
      </c>
      <c r="D47" s="23">
        <f>SUM(D48:D59)</f>
        <v>169267.734</v>
      </c>
      <c r="E47" s="6">
        <f t="shared" si="0"/>
        <v>40899.751000000004</v>
      </c>
      <c r="F47" s="6">
        <f t="shared" si="1"/>
        <v>131.8613333669035</v>
      </c>
    </row>
    <row r="48" spans="1:6" ht="156">
      <c r="A48" s="15" t="s">
        <v>72</v>
      </c>
      <c r="B48" s="4" t="s">
        <v>73</v>
      </c>
      <c r="C48" s="30">
        <v>384</v>
      </c>
      <c r="D48" s="23">
        <v>111</v>
      </c>
      <c r="E48" s="6">
        <f t="shared" si="0"/>
        <v>-273</v>
      </c>
      <c r="F48" s="6">
        <f t="shared" si="1"/>
        <v>28.90625</v>
      </c>
    </row>
    <row r="49" spans="1:6" ht="93">
      <c r="A49" s="18" t="s">
        <v>147</v>
      </c>
      <c r="B49" s="19" t="s">
        <v>141</v>
      </c>
      <c r="C49" s="30">
        <v>8.283</v>
      </c>
      <c r="D49" s="23">
        <v>1.1</v>
      </c>
      <c r="E49" s="6">
        <f t="shared" si="0"/>
        <v>-7.183</v>
      </c>
      <c r="F49" s="6">
        <f t="shared" si="1"/>
        <v>13.280212483399737</v>
      </c>
    </row>
    <row r="50" spans="1:6" ht="78">
      <c r="A50" s="18" t="s">
        <v>148</v>
      </c>
      <c r="B50" s="20" t="s">
        <v>142</v>
      </c>
      <c r="C50" s="30">
        <v>21</v>
      </c>
      <c r="D50" s="23">
        <v>60</v>
      </c>
      <c r="E50" s="6">
        <f t="shared" si="0"/>
        <v>39</v>
      </c>
      <c r="F50" s="6">
        <f t="shared" si="1"/>
        <v>285.7142857142857</v>
      </c>
    </row>
    <row r="51" spans="1:6" ht="218.25">
      <c r="A51" s="15" t="s">
        <v>74</v>
      </c>
      <c r="B51" s="4" t="s">
        <v>75</v>
      </c>
      <c r="C51" s="30">
        <v>13</v>
      </c>
      <c r="D51" s="23">
        <v>59.21</v>
      </c>
      <c r="E51" s="6">
        <f t="shared" si="0"/>
        <v>46.21</v>
      </c>
      <c r="F51" s="6">
        <f t="shared" si="1"/>
        <v>455.4615384615385</v>
      </c>
    </row>
    <row r="52" spans="1:6" ht="46.5">
      <c r="A52" s="15" t="s">
        <v>76</v>
      </c>
      <c r="B52" s="4" t="s">
        <v>77</v>
      </c>
      <c r="C52" s="30">
        <v>13.2</v>
      </c>
      <c r="D52" s="23">
        <v>66</v>
      </c>
      <c r="E52" s="6">
        <f t="shared" si="0"/>
        <v>52.8</v>
      </c>
      <c r="F52" s="6">
        <f t="shared" si="1"/>
        <v>500</v>
      </c>
    </row>
    <row r="53" spans="1:6" ht="62.25">
      <c r="A53" s="15" t="s">
        <v>78</v>
      </c>
      <c r="B53" s="4" t="s">
        <v>79</v>
      </c>
      <c r="C53" s="30">
        <v>863.7</v>
      </c>
      <c r="D53" s="23">
        <v>703.527</v>
      </c>
      <c r="E53" s="6">
        <f t="shared" si="0"/>
        <v>-160.173</v>
      </c>
      <c r="F53" s="6">
        <f t="shared" si="1"/>
        <v>81.4550191038555</v>
      </c>
    </row>
    <row r="54" spans="1:6" ht="46.5">
      <c r="A54" s="15" t="s">
        <v>80</v>
      </c>
      <c r="B54" s="4" t="s">
        <v>81</v>
      </c>
      <c r="C54" s="30">
        <v>122264.8</v>
      </c>
      <c r="D54" s="23">
        <v>160492.652</v>
      </c>
      <c r="E54" s="6">
        <f t="shared" si="0"/>
        <v>38227.852</v>
      </c>
      <c r="F54" s="6">
        <f t="shared" si="1"/>
        <v>131.26644136333596</v>
      </c>
    </row>
    <row r="55" spans="1:6" ht="76.5" customHeight="1">
      <c r="A55" s="15" t="s">
        <v>82</v>
      </c>
      <c r="B55" s="4" t="s">
        <v>83</v>
      </c>
      <c r="C55" s="30">
        <v>204.9</v>
      </c>
      <c r="D55" s="23">
        <v>2182.31</v>
      </c>
      <c r="E55" s="6">
        <f t="shared" si="0"/>
        <v>1977.4099999999999</v>
      </c>
      <c r="F55" s="6">
        <f t="shared" si="1"/>
        <v>1065.0610053684725</v>
      </c>
    </row>
    <row r="56" spans="1:6" ht="108.75">
      <c r="A56" s="15" t="s">
        <v>84</v>
      </c>
      <c r="B56" s="4" t="s">
        <v>85</v>
      </c>
      <c r="C56" s="30">
        <v>609.4</v>
      </c>
      <c r="D56" s="23">
        <v>720.248</v>
      </c>
      <c r="E56" s="6">
        <f t="shared" si="0"/>
        <v>110.84800000000007</v>
      </c>
      <c r="F56" s="6">
        <f t="shared" si="1"/>
        <v>118.18969478175256</v>
      </c>
    </row>
    <row r="57" spans="1:6" ht="108.75">
      <c r="A57" s="15" t="s">
        <v>86</v>
      </c>
      <c r="B57" s="4" t="s">
        <v>87</v>
      </c>
      <c r="C57" s="30">
        <v>133.1</v>
      </c>
      <c r="D57" s="23">
        <v>169.219</v>
      </c>
      <c r="E57" s="6">
        <f t="shared" si="0"/>
        <v>36.119</v>
      </c>
      <c r="F57" s="6">
        <f t="shared" si="1"/>
        <v>127.13673929376408</v>
      </c>
    </row>
    <row r="58" spans="1:6" ht="140.25">
      <c r="A58" s="15" t="s">
        <v>88</v>
      </c>
      <c r="B58" s="4" t="s">
        <v>89</v>
      </c>
      <c r="C58" s="30">
        <v>3121.8</v>
      </c>
      <c r="D58" s="23">
        <v>2818.32</v>
      </c>
      <c r="E58" s="6">
        <f t="shared" si="0"/>
        <v>-303.48</v>
      </c>
      <c r="F58" s="6">
        <f t="shared" si="1"/>
        <v>90.2786853738228</v>
      </c>
    </row>
    <row r="59" spans="1:6" ht="46.5">
      <c r="A59" s="15" t="s">
        <v>90</v>
      </c>
      <c r="B59" s="4" t="s">
        <v>91</v>
      </c>
      <c r="C59" s="30">
        <v>730.8</v>
      </c>
      <c r="D59" s="23">
        <v>1884.148</v>
      </c>
      <c r="E59" s="6">
        <f t="shared" si="0"/>
        <v>1153.348</v>
      </c>
      <c r="F59" s="6">
        <f t="shared" si="1"/>
        <v>257.8199233716475</v>
      </c>
    </row>
    <row r="60" spans="1:6" ht="30.75">
      <c r="A60" s="15" t="s">
        <v>92</v>
      </c>
      <c r="B60" s="4" t="s">
        <v>93</v>
      </c>
      <c r="C60" s="23">
        <f>C61+C62</f>
        <v>4126.7</v>
      </c>
      <c r="D60" s="23">
        <f>D61+D62</f>
        <v>3901.222</v>
      </c>
      <c r="E60" s="6">
        <f t="shared" si="0"/>
        <v>-225.4779999999996</v>
      </c>
      <c r="F60" s="6">
        <f t="shared" si="1"/>
        <v>94.53611844815471</v>
      </c>
    </row>
    <row r="61" spans="1:6" ht="15">
      <c r="A61" s="15" t="s">
        <v>94</v>
      </c>
      <c r="B61" s="4" t="s">
        <v>95</v>
      </c>
      <c r="C61" s="30">
        <v>-997.8</v>
      </c>
      <c r="D61" s="23">
        <v>69.505</v>
      </c>
      <c r="E61" s="6">
        <f t="shared" si="0"/>
        <v>1067.3049999999998</v>
      </c>
      <c r="F61" s="6">
        <f t="shared" si="1"/>
        <v>-6.965824814592104</v>
      </c>
    </row>
    <row r="62" spans="1:6" ht="15">
      <c r="A62" s="15" t="s">
        <v>96</v>
      </c>
      <c r="B62" s="4" t="s">
        <v>97</v>
      </c>
      <c r="C62" s="30">
        <v>5124.5</v>
      </c>
      <c r="D62" s="23">
        <v>3831.717</v>
      </c>
      <c r="E62" s="6">
        <f t="shared" si="0"/>
        <v>-1292.783</v>
      </c>
      <c r="F62" s="6">
        <f t="shared" si="1"/>
        <v>74.7725046345985</v>
      </c>
    </row>
    <row r="63" spans="1:6" ht="30.75">
      <c r="A63" s="14" t="s">
        <v>129</v>
      </c>
      <c r="B63" s="9" t="s">
        <v>130</v>
      </c>
      <c r="C63" s="25">
        <f>C64+C73+C78+C80+C83</f>
        <v>11968232.828</v>
      </c>
      <c r="D63" s="25">
        <f>D64+D73+D78+D80+D83</f>
        <v>12169902.411</v>
      </c>
      <c r="E63" s="5">
        <f t="shared" si="0"/>
        <v>201669.58300000057</v>
      </c>
      <c r="F63" s="5">
        <f t="shared" si="1"/>
        <v>101.68504060623043</v>
      </c>
    </row>
    <row r="64" spans="1:6" ht="78">
      <c r="A64" s="15" t="s">
        <v>131</v>
      </c>
      <c r="B64" s="4" t="s">
        <v>132</v>
      </c>
      <c r="C64" s="23">
        <f>C65+C70+C71+C72</f>
        <v>11894805.8</v>
      </c>
      <c r="D64" s="23">
        <f>D65+D70+D71+D72</f>
        <v>12107404.388</v>
      </c>
      <c r="E64" s="6">
        <f t="shared" si="0"/>
        <v>212598.58799999952</v>
      </c>
      <c r="F64" s="6">
        <f t="shared" si="1"/>
        <v>101.7873229002192</v>
      </c>
    </row>
    <row r="65" spans="1:6" ht="30.75">
      <c r="A65" s="15" t="s">
        <v>133</v>
      </c>
      <c r="B65" s="4" t="s">
        <v>149</v>
      </c>
      <c r="C65" s="23">
        <f>C66+C67</f>
        <v>8803201.3</v>
      </c>
      <c r="D65" s="23">
        <f>SUM(D66:D69)</f>
        <v>9660574.600000001</v>
      </c>
      <c r="E65" s="6">
        <f t="shared" si="0"/>
        <v>857373.3000000007</v>
      </c>
      <c r="F65" s="6">
        <f t="shared" si="1"/>
        <v>109.73933539381862</v>
      </c>
    </row>
    <row r="66" spans="1:6" ht="30.75">
      <c r="A66" s="15" t="s">
        <v>134</v>
      </c>
      <c r="B66" s="4" t="s">
        <v>150</v>
      </c>
      <c r="C66" s="23">
        <v>8593190.4</v>
      </c>
      <c r="D66" s="23">
        <v>9531054.4</v>
      </c>
      <c r="E66" s="6">
        <f t="shared" si="0"/>
        <v>937864</v>
      </c>
      <c r="F66" s="6">
        <f t="shared" si="1"/>
        <v>110.91403723580942</v>
      </c>
    </row>
    <row r="67" spans="1:6" ht="46.5">
      <c r="A67" s="15" t="s">
        <v>135</v>
      </c>
      <c r="B67" s="4" t="s">
        <v>151</v>
      </c>
      <c r="C67" s="23">
        <v>210010.9</v>
      </c>
      <c r="D67" s="23">
        <v>38388.8</v>
      </c>
      <c r="E67" s="6">
        <f t="shared" si="0"/>
        <v>-171622.09999999998</v>
      </c>
      <c r="F67" s="6">
        <f t="shared" si="1"/>
        <v>18.27943216280679</v>
      </c>
    </row>
    <row r="68" spans="1:6" ht="78">
      <c r="A68" s="15" t="s">
        <v>152</v>
      </c>
      <c r="B68" s="4" t="s">
        <v>153</v>
      </c>
      <c r="C68" s="23">
        <v>0</v>
      </c>
      <c r="D68" s="23">
        <v>91131.4</v>
      </c>
      <c r="E68" s="6">
        <f t="shared" si="0"/>
        <v>91131.4</v>
      </c>
      <c r="F68" s="6" t="e">
        <f t="shared" si="1"/>
        <v>#DIV/0!</v>
      </c>
    </row>
    <row r="69" spans="1:6" ht="15">
      <c r="A69" s="15" t="s">
        <v>154</v>
      </c>
      <c r="B69" s="4" t="s">
        <v>155</v>
      </c>
      <c r="C69" s="23">
        <v>0</v>
      </c>
      <c r="D69" s="23"/>
      <c r="E69" s="6">
        <f t="shared" si="0"/>
        <v>0</v>
      </c>
      <c r="F69" s="6" t="e">
        <f t="shared" si="1"/>
        <v>#DIV/0!</v>
      </c>
    </row>
    <row r="70" spans="1:6" ht="46.5">
      <c r="A70" s="15" t="s">
        <v>136</v>
      </c>
      <c r="B70" s="4" t="s">
        <v>156</v>
      </c>
      <c r="C70" s="23">
        <v>990215.7</v>
      </c>
      <c r="D70" s="23">
        <v>1193926.215</v>
      </c>
      <c r="E70" s="6">
        <f t="shared" si="0"/>
        <v>203710.51500000013</v>
      </c>
      <c r="F70" s="6">
        <f t="shared" si="1"/>
        <v>120.57233742102858</v>
      </c>
    </row>
    <row r="71" spans="1:6" s="8" customFormat="1" ht="30.75">
      <c r="A71" s="15" t="s">
        <v>137</v>
      </c>
      <c r="B71" s="4" t="s">
        <v>157</v>
      </c>
      <c r="C71" s="23">
        <v>1019452.4</v>
      </c>
      <c r="D71" s="23">
        <v>1016864.747</v>
      </c>
      <c r="E71" s="6">
        <f t="shared" si="0"/>
        <v>-2587.6530000000494</v>
      </c>
      <c r="F71" s="6">
        <f t="shared" si="1"/>
        <v>99.7461722587538</v>
      </c>
    </row>
    <row r="72" spans="1:6" ht="15">
      <c r="A72" s="15" t="s">
        <v>138</v>
      </c>
      <c r="B72" s="4" t="s">
        <v>158</v>
      </c>
      <c r="C72" s="23">
        <v>1081936.4</v>
      </c>
      <c r="D72" s="23">
        <v>236038.826</v>
      </c>
      <c r="E72" s="6">
        <f aca="true" t="shared" si="2" ref="E72:E84">D72-C72</f>
        <v>-845897.5739999999</v>
      </c>
      <c r="F72" s="6">
        <f aca="true" t="shared" si="3" ref="F72:F84">D72/C72*100</f>
        <v>21.816330978419806</v>
      </c>
    </row>
    <row r="73" spans="1:6" ht="78">
      <c r="A73" s="14" t="s">
        <v>98</v>
      </c>
      <c r="B73" s="9" t="s">
        <v>99</v>
      </c>
      <c r="C73" s="24">
        <f>C74</f>
        <v>89215.428</v>
      </c>
      <c r="D73" s="24">
        <f>D74</f>
        <v>45604.521</v>
      </c>
      <c r="E73" s="5">
        <f t="shared" si="2"/>
        <v>-43610.907</v>
      </c>
      <c r="F73" s="5">
        <f t="shared" si="3"/>
        <v>51.117303388378076</v>
      </c>
    </row>
    <row r="74" spans="1:6" ht="65.25" customHeight="1">
      <c r="A74" s="15" t="s">
        <v>100</v>
      </c>
      <c r="B74" s="4" t="s">
        <v>101</v>
      </c>
      <c r="C74" s="23">
        <f>SUM(C75:C77)</f>
        <v>89215.428</v>
      </c>
      <c r="D74" s="23">
        <f>SUM(D75:D77)</f>
        <v>45604.521</v>
      </c>
      <c r="E74" s="6">
        <f t="shared" si="2"/>
        <v>-43610.907</v>
      </c>
      <c r="F74" s="6">
        <f t="shared" si="3"/>
        <v>51.117303388378076</v>
      </c>
    </row>
    <row r="75" spans="1:6" ht="93">
      <c r="A75" s="15" t="s">
        <v>102</v>
      </c>
      <c r="B75" s="4" t="s">
        <v>103</v>
      </c>
      <c r="C75" s="23">
        <v>6625.813</v>
      </c>
      <c r="D75" s="23">
        <v>10416.169</v>
      </c>
      <c r="E75" s="6">
        <f t="shared" si="2"/>
        <v>3790.3559999999998</v>
      </c>
      <c r="F75" s="6">
        <f t="shared" si="3"/>
        <v>157.20590061929002</v>
      </c>
    </row>
    <row r="76" spans="1:6" ht="140.25">
      <c r="A76" s="15" t="s">
        <v>146</v>
      </c>
      <c r="B76" s="10" t="s">
        <v>143</v>
      </c>
      <c r="C76" s="23">
        <v>2211.015</v>
      </c>
      <c r="D76" s="23">
        <v>0</v>
      </c>
      <c r="E76" s="6">
        <f t="shared" si="2"/>
        <v>-2211.015</v>
      </c>
      <c r="F76" s="6">
        <f t="shared" si="3"/>
        <v>0</v>
      </c>
    </row>
    <row r="77" spans="1:6" ht="218.25">
      <c r="A77" s="15" t="s">
        <v>159</v>
      </c>
      <c r="B77" s="4" t="s">
        <v>104</v>
      </c>
      <c r="C77" s="23">
        <v>80378.6</v>
      </c>
      <c r="D77" s="23">
        <v>35188.352</v>
      </c>
      <c r="E77" s="6">
        <f t="shared" si="2"/>
        <v>-45190.24800000001</v>
      </c>
      <c r="F77" s="6">
        <f t="shared" si="3"/>
        <v>43.77825938744889</v>
      </c>
    </row>
    <row r="78" spans="1:6" ht="30.75">
      <c r="A78" s="14" t="s">
        <v>105</v>
      </c>
      <c r="B78" s="9" t="s">
        <v>106</v>
      </c>
      <c r="C78" s="24">
        <f>C79</f>
        <v>114314.6</v>
      </c>
      <c r="D78" s="24">
        <f>D79</f>
        <v>7189.148</v>
      </c>
      <c r="E78" s="5">
        <f t="shared" si="2"/>
        <v>-107125.452</v>
      </c>
      <c r="F78" s="5">
        <f t="shared" si="3"/>
        <v>6.288914976739629</v>
      </c>
    </row>
    <row r="79" spans="1:6" ht="46.5">
      <c r="A79" s="15" t="s">
        <v>107</v>
      </c>
      <c r="B79" s="4" t="s">
        <v>108</v>
      </c>
      <c r="C79" s="30">
        <v>114314.6</v>
      </c>
      <c r="D79" s="23">
        <v>7189.148</v>
      </c>
      <c r="E79" s="6">
        <f t="shared" si="2"/>
        <v>-107125.452</v>
      </c>
      <c r="F79" s="6">
        <f t="shared" si="3"/>
        <v>6.288914976739629</v>
      </c>
    </row>
    <row r="80" spans="1:6" ht="202.5">
      <c r="A80" s="14" t="s">
        <v>109</v>
      </c>
      <c r="B80" s="9" t="s">
        <v>110</v>
      </c>
      <c r="C80" s="24">
        <f>C81+C82</f>
        <v>8989.4</v>
      </c>
      <c r="D80" s="24">
        <f>D81+D82</f>
        <v>27558.839999999997</v>
      </c>
      <c r="E80" s="5">
        <f t="shared" si="2"/>
        <v>18569.439999999995</v>
      </c>
      <c r="F80" s="5">
        <f t="shared" si="3"/>
        <v>306.57040514383607</v>
      </c>
    </row>
    <row r="81" spans="1:6" ht="123.75" customHeight="1">
      <c r="A81" s="15" t="s">
        <v>111</v>
      </c>
      <c r="B81" s="4" t="s">
        <v>112</v>
      </c>
      <c r="C81" s="23">
        <v>3299.2</v>
      </c>
      <c r="D81" s="23">
        <v>9945.795</v>
      </c>
      <c r="E81" s="6">
        <f t="shared" si="2"/>
        <v>6646.595</v>
      </c>
      <c r="F81" s="6">
        <f t="shared" si="3"/>
        <v>301.46080868089234</v>
      </c>
    </row>
    <row r="82" spans="1:6" ht="62.25">
      <c r="A82" s="15" t="s">
        <v>113</v>
      </c>
      <c r="B82" s="4" t="s">
        <v>114</v>
      </c>
      <c r="C82" s="23">
        <v>5690.2</v>
      </c>
      <c r="D82" s="23">
        <v>17613.045</v>
      </c>
      <c r="E82" s="6">
        <f t="shared" si="2"/>
        <v>11922.844999999998</v>
      </c>
      <c r="F82" s="6">
        <f t="shared" si="3"/>
        <v>309.532968964184</v>
      </c>
    </row>
    <row r="83" spans="1:6" ht="93">
      <c r="A83" s="14" t="s">
        <v>115</v>
      </c>
      <c r="B83" s="9" t="s">
        <v>116</v>
      </c>
      <c r="C83" s="24">
        <f>C84</f>
        <v>-139092.4</v>
      </c>
      <c r="D83" s="24">
        <f>D84</f>
        <v>-17854.486</v>
      </c>
      <c r="E83" s="5">
        <f t="shared" si="2"/>
        <v>121237.91399999999</v>
      </c>
      <c r="F83" s="5">
        <f t="shared" si="3"/>
        <v>12.836420969082424</v>
      </c>
    </row>
    <row r="84" spans="1:6" ht="93">
      <c r="A84" s="15" t="s">
        <v>117</v>
      </c>
      <c r="B84" s="4" t="s">
        <v>118</v>
      </c>
      <c r="C84" s="23">
        <v>-139092.4</v>
      </c>
      <c r="D84" s="23">
        <v>-17854.486</v>
      </c>
      <c r="E84" s="6">
        <f t="shared" si="2"/>
        <v>121237.91399999999</v>
      </c>
      <c r="F84" s="6">
        <f t="shared" si="3"/>
        <v>12.836420969082424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2018-02-08T03:13:19Z</cp:lastPrinted>
  <dcterms:created xsi:type="dcterms:W3CDTF">2016-04-05T04:35:34Z</dcterms:created>
  <dcterms:modified xsi:type="dcterms:W3CDTF">2018-02-08T03:56:55Z</dcterms:modified>
  <cp:category/>
  <cp:version/>
  <cp:contentType/>
  <cp:contentStatus/>
</cp:coreProperties>
</file>