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! Гурова А.Е\"/>
    </mc:Choice>
  </mc:AlternateContent>
  <bookViews>
    <workbookView xWindow="0" yWindow="0" windowWidth="28800" windowHeight="10845"/>
  </bookViews>
  <sheets>
    <sheet name="2020" sheetId="1" r:id="rId1"/>
  </sheets>
  <definedNames>
    <definedName name="_xlnm.Print_Area" localSheetId="0">'2020'!$A$1:$Y$17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0" i="1"/>
  <c r="X17" i="1" l="1"/>
  <c r="W17" i="1"/>
  <c r="U17" i="1"/>
  <c r="T17" i="1"/>
  <c r="S17" i="1"/>
  <c r="R17" i="1"/>
  <c r="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Y16" i="1"/>
  <c r="Y17" i="1" s="1"/>
  <c r="V16" i="1"/>
  <c r="V17" i="1" s="1"/>
  <c r="U16" i="1"/>
  <c r="R16" i="1"/>
  <c r="Q16" i="1"/>
  <c r="N16" i="1"/>
  <c r="M16" i="1"/>
  <c r="K16" i="1"/>
  <c r="J16" i="1"/>
  <c r="I16" i="1"/>
  <c r="H16" i="1"/>
  <c r="G16" i="1"/>
  <c r="F16" i="1"/>
  <c r="E16" i="1"/>
  <c r="C16" i="1"/>
  <c r="B16" i="1"/>
  <c r="L8" i="1"/>
  <c r="L16" i="1" s="1"/>
  <c r="L17" i="1" s="1"/>
</calcChain>
</file>

<file path=xl/sharedStrings.xml><?xml version="1.0" encoding="utf-8"?>
<sst xmlns="http://schemas.openxmlformats.org/spreadsheetml/2006/main" count="43" uniqueCount="23">
  <si>
    <t>тыс.руб.</t>
  </si>
  <si>
    <t>Наименование показателя</t>
  </si>
  <si>
    <t xml:space="preserve">2019 год  </t>
  </si>
  <si>
    <t>2020 год  по состоянию 01.10.2020г.</t>
  </si>
  <si>
    <t>2020 год оценка</t>
  </si>
  <si>
    <t>2021 год</t>
  </si>
  <si>
    <t>2022 год</t>
  </si>
  <si>
    <t>2023 год</t>
  </si>
  <si>
    <t>Консолидированный бюджет</t>
  </si>
  <si>
    <t>Республиканский бюджет</t>
  </si>
  <si>
    <t>Свод бюджетов муниципальных образований</t>
  </si>
  <si>
    <t>Бюджет территориального  фонда обязательного  медицинского  страхования</t>
  </si>
  <si>
    <t>Доходы</t>
  </si>
  <si>
    <t>в том числе:</t>
  </si>
  <si>
    <t>Безвозмездные поступления от других бюджетов бюджетной системы Российской Федерации</t>
  </si>
  <si>
    <t>Дотации</t>
  </si>
  <si>
    <t>Субсидии, в т.ч.</t>
  </si>
  <si>
    <t>Субвенции</t>
  </si>
  <si>
    <t>Иные межбюджетные трансферты</t>
  </si>
  <si>
    <t>Расходы</t>
  </si>
  <si>
    <t>Профицит (+), дефицит (-)</t>
  </si>
  <si>
    <t>Источники финансирования дефицита бюджета</t>
  </si>
  <si>
    <t>Прогноз основных характеристик консолидированного бюджета Республики Алтай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</si>
</sst>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_ ;[Red]\-#,##0.0\ "/>
    <numFmt numFmtId="167" formatCode="#,##0.0"/>
    <numFmt numFmtId="168" formatCode="_-* #,##0.0\ _₽_-;\-* #,##0.0\ _₽_-;_-* &quot;-&quot;?\ _₽_-;_-@_-"/>
    <numFmt numFmtId="169" formatCode="###\ ###\ ###\ ###\ #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color rgb="FF000000"/>
      <name val="Segoe UI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/>
    <xf numFmtId="165" fontId="4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1" xfId="0" applyFont="1" applyBorder="1"/>
    <xf numFmtId="165" fontId="9" fillId="0" borderId="1" xfId="1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 applyProtection="1">
      <alignment horizontal="left" vertical="center" wrapText="1"/>
      <protection locked="0"/>
    </xf>
    <xf numFmtId="168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 applyProtection="1">
      <alignment horizontal="left" vertical="center" wrapText="1"/>
      <protection locked="0"/>
    </xf>
    <xf numFmtId="165" fontId="12" fillId="0" borderId="1" xfId="1" applyNumberFormat="1" applyFont="1" applyFill="1" applyBorder="1" applyAlignment="1">
      <alignment horizontal="right" vertical="center"/>
    </xf>
    <xf numFmtId="168" fontId="10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vertical="center"/>
    </xf>
    <xf numFmtId="0" fontId="13" fillId="0" borderId="0" xfId="0" applyFont="1"/>
    <xf numFmtId="0" fontId="8" fillId="2" borderId="1" xfId="0" applyFont="1" applyFill="1" applyBorder="1"/>
    <xf numFmtId="165" fontId="9" fillId="2" borderId="1" xfId="1" applyNumberFormat="1" applyFont="1" applyFill="1" applyBorder="1" applyAlignment="1">
      <alignment horizontal="right" vertical="center"/>
    </xf>
    <xf numFmtId="0" fontId="0" fillId="2" borderId="0" xfId="0" applyFill="1"/>
    <xf numFmtId="0" fontId="8" fillId="0" borderId="1" xfId="0" applyFont="1" applyBorder="1" applyAlignment="1">
      <alignment wrapText="1"/>
    </xf>
    <xf numFmtId="165" fontId="9" fillId="0" borderId="1" xfId="1" applyNumberFormat="1" applyFont="1" applyBorder="1" applyAlignment="1">
      <alignment horizontal="right" vertical="center"/>
    </xf>
    <xf numFmtId="0" fontId="0" fillId="0" borderId="0" xfId="0" applyBorder="1"/>
    <xf numFmtId="168" fontId="0" fillId="0" borderId="0" xfId="0" applyNumberFormat="1"/>
    <xf numFmtId="168" fontId="0" fillId="0" borderId="0" xfId="0" applyNumberFormat="1" applyBorder="1"/>
    <xf numFmtId="43" fontId="14" fillId="0" borderId="0" xfId="0" applyNumberFormat="1" applyFont="1" applyBorder="1"/>
    <xf numFmtId="169" fontId="15" fillId="3" borderId="0" xfId="0" applyNumberFormat="1" applyFont="1" applyFill="1" applyBorder="1" applyAlignment="1">
      <alignment horizontal="right" vertical="top" wrapText="1"/>
    </xf>
    <xf numFmtId="165" fontId="0" fillId="0" borderId="0" xfId="1" applyNumberFormat="1" applyFont="1"/>
    <xf numFmtId="165" fontId="0" fillId="0" borderId="0" xfId="1" applyNumberFormat="1" applyFont="1" applyBorder="1"/>
    <xf numFmtId="164" fontId="16" fillId="0" borderId="0" xfId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9"/>
  <sheetViews>
    <sheetView tabSelected="1" workbookViewId="0">
      <selection activeCell="A4" sqref="A4"/>
    </sheetView>
  </sheetViews>
  <sheetFormatPr defaultRowHeight="12.75" x14ac:dyDescent="0.2"/>
  <cols>
    <col min="1" max="1" width="33.7109375" customWidth="1"/>
    <col min="2" max="2" width="16" customWidth="1"/>
    <col min="3" max="3" width="14.5703125" customWidth="1"/>
    <col min="4" max="4" width="14.140625" customWidth="1"/>
    <col min="5" max="9" width="16.28515625" customWidth="1"/>
    <col min="10" max="10" width="14.7109375" customWidth="1"/>
    <col min="11" max="12" width="14" customWidth="1"/>
    <col min="13" max="13" width="15.7109375" customWidth="1"/>
    <col min="14" max="14" width="15.85546875" customWidth="1"/>
    <col min="15" max="15" width="16.42578125" customWidth="1"/>
    <col min="16" max="16" width="14.28515625" customWidth="1"/>
    <col min="17" max="17" width="15.5703125" customWidth="1"/>
    <col min="18" max="18" width="16.28515625" customWidth="1"/>
    <col min="19" max="19" width="14.5703125" customWidth="1"/>
    <col min="20" max="20" width="14.140625" customWidth="1"/>
    <col min="21" max="21" width="20.5703125" customWidth="1"/>
    <col min="22" max="22" width="16.85546875" customWidth="1"/>
    <col min="23" max="23" width="14.7109375" customWidth="1"/>
    <col min="24" max="24" width="15" customWidth="1"/>
    <col min="25" max="25" width="19" customWidth="1"/>
  </cols>
  <sheetData>
    <row r="3" spans="1:25" ht="18.75" x14ac:dyDescent="0.3">
      <c r="A3" s="40" t="s">
        <v>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0</v>
      </c>
    </row>
    <row r="6" spans="1:25" ht="15.75" x14ac:dyDescent="0.25">
      <c r="A6" s="2" t="s">
        <v>1</v>
      </c>
      <c r="B6" s="37" t="s">
        <v>2</v>
      </c>
      <c r="C6" s="38"/>
      <c r="D6" s="38"/>
      <c r="E6" s="39"/>
      <c r="F6" s="37" t="s">
        <v>3</v>
      </c>
      <c r="G6" s="38"/>
      <c r="H6" s="38"/>
      <c r="I6" s="39"/>
      <c r="J6" s="37" t="s">
        <v>4</v>
      </c>
      <c r="K6" s="38"/>
      <c r="L6" s="38"/>
      <c r="M6" s="39"/>
      <c r="N6" s="41" t="s">
        <v>5</v>
      </c>
      <c r="O6" s="41"/>
      <c r="P6" s="41"/>
      <c r="Q6" s="41"/>
      <c r="R6" s="37" t="s">
        <v>6</v>
      </c>
      <c r="S6" s="38"/>
      <c r="T6" s="38"/>
      <c r="U6" s="39"/>
      <c r="V6" s="37" t="s">
        <v>7</v>
      </c>
      <c r="W6" s="38"/>
      <c r="X6" s="38"/>
      <c r="Y6" s="39"/>
    </row>
    <row r="7" spans="1:25" ht="113.25" customHeight="1" x14ac:dyDescent="0.25">
      <c r="A7" s="2"/>
      <c r="B7" s="3" t="s">
        <v>8</v>
      </c>
      <c r="C7" s="3" t="s">
        <v>9</v>
      </c>
      <c r="D7" s="3" t="s">
        <v>10</v>
      </c>
      <c r="E7" s="3" t="s">
        <v>11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8</v>
      </c>
      <c r="O7" s="3" t="s">
        <v>9</v>
      </c>
      <c r="P7" s="3" t="s">
        <v>10</v>
      </c>
      <c r="Q7" s="3" t="s">
        <v>11</v>
      </c>
      <c r="R7" s="3" t="s">
        <v>8</v>
      </c>
      <c r="S7" s="3" t="s">
        <v>9</v>
      </c>
      <c r="T7" s="3" t="s">
        <v>10</v>
      </c>
      <c r="U7" s="3" t="s">
        <v>11</v>
      </c>
      <c r="V7" s="3" t="s">
        <v>8</v>
      </c>
      <c r="W7" s="3" t="s">
        <v>9</v>
      </c>
      <c r="X7" s="3" t="s">
        <v>10</v>
      </c>
      <c r="Y7" s="3" t="s">
        <v>11</v>
      </c>
    </row>
    <row r="8" spans="1:25" s="9" customFormat="1" ht="15.75" x14ac:dyDescent="0.25">
      <c r="A8" s="4" t="s">
        <v>12</v>
      </c>
      <c r="B8" s="5">
        <v>25097841.399999999</v>
      </c>
      <c r="C8" s="6">
        <v>22457243</v>
      </c>
      <c r="D8" s="5">
        <v>13417939</v>
      </c>
      <c r="E8" s="5">
        <v>4773404.0999999996</v>
      </c>
      <c r="F8" s="5">
        <v>19325266.199999999</v>
      </c>
      <c r="G8" s="5">
        <v>17945381.699999999</v>
      </c>
      <c r="H8" s="5">
        <v>7398292.2999999998</v>
      </c>
      <c r="I8" s="5">
        <v>3793136.9</v>
      </c>
      <c r="J8" s="5">
        <v>29337057.5</v>
      </c>
      <c r="K8" s="6">
        <v>27132193.899999999</v>
      </c>
      <c r="L8" s="5">
        <f>12273111</f>
        <v>12273111</v>
      </c>
      <c r="M8" s="5">
        <v>5033872.8</v>
      </c>
      <c r="N8" s="7">
        <v>24137427.899999999</v>
      </c>
      <c r="O8" s="6">
        <v>21571703.899999999</v>
      </c>
      <c r="P8" s="5">
        <v>9507605.1999999993</v>
      </c>
      <c r="Q8" s="8">
        <v>5191762</v>
      </c>
      <c r="R8" s="5">
        <v>22377629.699999999</v>
      </c>
      <c r="S8" s="6">
        <v>19734227.5</v>
      </c>
      <c r="T8" s="5">
        <v>8070757.2000000002</v>
      </c>
      <c r="U8" s="5">
        <v>5435745.7000000002</v>
      </c>
      <c r="V8" s="5">
        <v>22099220.100000001</v>
      </c>
      <c r="W8" s="6">
        <v>19381375.100000001</v>
      </c>
      <c r="X8" s="5">
        <v>7845892.7999999998</v>
      </c>
      <c r="Y8" s="5">
        <v>5740744.0999999996</v>
      </c>
    </row>
    <row r="9" spans="1:25" ht="15.75" x14ac:dyDescent="0.25">
      <c r="A9" s="10" t="s">
        <v>13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3"/>
      <c r="P9" s="11"/>
      <c r="Q9" s="13"/>
      <c r="R9" s="11"/>
      <c r="S9" s="11"/>
      <c r="T9" s="11"/>
      <c r="U9" s="11"/>
      <c r="V9" s="11"/>
      <c r="W9" s="11"/>
      <c r="X9" s="11"/>
      <c r="Y9" s="11"/>
    </row>
    <row r="10" spans="1:25" ht="47.25" x14ac:dyDescent="0.2">
      <c r="A10" s="14" t="s">
        <v>14</v>
      </c>
      <c r="B10" s="15">
        <v>17650868.300000001</v>
      </c>
      <c r="C10" s="15">
        <v>17650868.300000001</v>
      </c>
      <c r="D10" s="11"/>
      <c r="E10" s="11">
        <v>4740274.7</v>
      </c>
      <c r="F10" s="11">
        <v>10839265.5</v>
      </c>
      <c r="G10" s="11">
        <v>10839265.5</v>
      </c>
      <c r="H10" s="11"/>
      <c r="I10" s="11">
        <v>3520176.5</v>
      </c>
      <c r="J10" s="16">
        <v>20703458.199999999</v>
      </c>
      <c r="K10" s="16">
        <v>20703458.199999999</v>
      </c>
      <c r="L10" s="11"/>
      <c r="M10" s="11">
        <f>M13+M14</f>
        <v>5016585.8</v>
      </c>
      <c r="N10" s="17">
        <v>14513988.800000001</v>
      </c>
      <c r="O10" s="17">
        <v>14513988.800000001</v>
      </c>
      <c r="P10" s="11"/>
      <c r="Q10" s="18">
        <v>5161987.7</v>
      </c>
      <c r="R10" s="17">
        <v>11999161.5</v>
      </c>
      <c r="S10" s="17">
        <v>11999161.5</v>
      </c>
      <c r="T10" s="11"/>
      <c r="U10" s="11">
        <v>5405880.2999999998</v>
      </c>
      <c r="V10" s="17">
        <v>11401869.1</v>
      </c>
      <c r="W10" s="17">
        <v>11401869.1</v>
      </c>
      <c r="X10" s="11"/>
      <c r="Y10" s="11">
        <v>5710782.4000000004</v>
      </c>
    </row>
    <row r="11" spans="1:25" s="23" customFormat="1" ht="15.75" x14ac:dyDescent="0.2">
      <c r="A11" s="19" t="s">
        <v>15</v>
      </c>
      <c r="B11" s="15">
        <v>11255824</v>
      </c>
      <c r="C11" s="15">
        <v>11255824</v>
      </c>
      <c r="D11" s="20"/>
      <c r="E11" s="20"/>
      <c r="F11" s="20">
        <v>8004369.5</v>
      </c>
      <c r="G11" s="20">
        <v>8004369.5</v>
      </c>
      <c r="H11" s="20"/>
      <c r="I11" s="20"/>
      <c r="J11" s="21">
        <v>10474934</v>
      </c>
      <c r="K11" s="21">
        <v>10474934</v>
      </c>
      <c r="L11" s="20"/>
      <c r="M11" s="20"/>
      <c r="N11" s="17">
        <v>9732907.9000000004</v>
      </c>
      <c r="O11" s="17">
        <v>9732907.9000000004</v>
      </c>
      <c r="P11" s="20"/>
      <c r="Q11" s="22"/>
      <c r="R11" s="17">
        <v>7162324.7000000002</v>
      </c>
      <c r="S11" s="17">
        <v>7162324.7000000002</v>
      </c>
      <c r="T11" s="20"/>
      <c r="U11" s="20"/>
      <c r="V11" s="17">
        <v>7162324.7000000002</v>
      </c>
      <c r="W11" s="17">
        <v>7162324.7000000002</v>
      </c>
      <c r="X11" s="20"/>
      <c r="Y11" s="20"/>
    </row>
    <row r="12" spans="1:25" s="23" customFormat="1" ht="15.75" x14ac:dyDescent="0.2">
      <c r="A12" s="19" t="s">
        <v>16</v>
      </c>
      <c r="B12" s="15">
        <v>2950646.4</v>
      </c>
      <c r="C12" s="15">
        <v>2950646.4</v>
      </c>
      <c r="D12" s="20"/>
      <c r="E12" s="20"/>
      <c r="F12" s="20">
        <v>1119405.8999999999</v>
      </c>
      <c r="G12" s="20">
        <v>1119405.8999999999</v>
      </c>
      <c r="H12" s="20"/>
      <c r="I12" s="20"/>
      <c r="J12" s="21">
        <v>5852574.2999999998</v>
      </c>
      <c r="K12" s="21">
        <v>5852574.2999999998</v>
      </c>
      <c r="L12" s="20"/>
      <c r="M12" s="20"/>
      <c r="N12" s="17">
        <v>1821919.3</v>
      </c>
      <c r="O12" s="17">
        <v>1821919.3</v>
      </c>
      <c r="P12" s="20"/>
      <c r="Q12" s="22"/>
      <c r="R12" s="17">
        <v>2205882.4</v>
      </c>
      <c r="S12" s="17">
        <v>2205882.4</v>
      </c>
      <c r="T12" s="20"/>
      <c r="U12" s="20"/>
      <c r="V12" s="16">
        <v>1576950.4</v>
      </c>
      <c r="W12" s="16">
        <v>1576950.4</v>
      </c>
      <c r="X12" s="20"/>
      <c r="Y12" s="20"/>
    </row>
    <row r="13" spans="1:25" s="23" customFormat="1" ht="15.75" x14ac:dyDescent="0.2">
      <c r="A13" s="19" t="s">
        <v>17</v>
      </c>
      <c r="B13" s="15">
        <v>1289397.2</v>
      </c>
      <c r="C13" s="15">
        <v>1289397.2</v>
      </c>
      <c r="D13" s="20"/>
      <c r="E13" s="20">
        <v>4556065.5</v>
      </c>
      <c r="F13" s="20">
        <v>988182.3</v>
      </c>
      <c r="G13" s="20">
        <v>988182.3</v>
      </c>
      <c r="H13" s="20"/>
      <c r="I13" s="20">
        <v>3417048.9</v>
      </c>
      <c r="J13" s="21">
        <v>2074813.7</v>
      </c>
      <c r="K13" s="21">
        <v>2074813.7</v>
      </c>
      <c r="L13" s="20"/>
      <c r="M13" s="11">
        <f>4802616.6+17502.9+1267.7</f>
        <v>4821387.2</v>
      </c>
      <c r="N13" s="17">
        <v>1504679.2</v>
      </c>
      <c r="O13" s="17">
        <v>1504679.2</v>
      </c>
      <c r="P13" s="20"/>
      <c r="Q13" s="22">
        <v>4912187.7</v>
      </c>
      <c r="R13" s="17">
        <v>1436161.3</v>
      </c>
      <c r="S13" s="17">
        <v>1436161.3</v>
      </c>
      <c r="T13" s="20"/>
      <c r="U13" s="20">
        <v>5144339.7</v>
      </c>
      <c r="V13" s="16">
        <v>1492785.4</v>
      </c>
      <c r="W13" s="16">
        <v>1492785.4</v>
      </c>
      <c r="X13" s="20"/>
      <c r="Y13" s="20">
        <v>5434595.5</v>
      </c>
    </row>
    <row r="14" spans="1:25" s="23" customFormat="1" ht="31.5" x14ac:dyDescent="0.2">
      <c r="A14" s="19" t="s">
        <v>18</v>
      </c>
      <c r="B14" s="15">
        <v>2155000.7000000002</v>
      </c>
      <c r="C14" s="15">
        <v>2155000.7000000002</v>
      </c>
      <c r="D14" s="20"/>
      <c r="E14" s="20">
        <v>184209.2</v>
      </c>
      <c r="F14" s="20">
        <v>727307.7</v>
      </c>
      <c r="G14" s="20">
        <v>727307.7</v>
      </c>
      <c r="H14" s="20"/>
      <c r="I14" s="20">
        <v>103127.6</v>
      </c>
      <c r="J14" s="21">
        <v>2301136.2000000002</v>
      </c>
      <c r="K14" s="21">
        <v>2301136.2000000002</v>
      </c>
      <c r="L14" s="20"/>
      <c r="M14" s="20">
        <f>140021.7+55176.9</f>
        <v>195198.6</v>
      </c>
      <c r="N14" s="17">
        <v>1454482.4</v>
      </c>
      <c r="O14" s="17">
        <v>1454482.4</v>
      </c>
      <c r="P14" s="20"/>
      <c r="Q14" s="22">
        <v>249800</v>
      </c>
      <c r="R14" s="17">
        <v>1194793.1000000001</v>
      </c>
      <c r="S14" s="17">
        <v>1194793.1000000001</v>
      </c>
      <c r="T14" s="20"/>
      <c r="U14" s="20">
        <v>261540.6</v>
      </c>
      <c r="V14" s="16">
        <v>1169808.6000000001</v>
      </c>
      <c r="W14" s="16">
        <v>1169808.6000000001</v>
      </c>
      <c r="X14" s="20"/>
      <c r="Y14" s="20">
        <v>276186.90000000002</v>
      </c>
    </row>
    <row r="15" spans="1:25" s="9" customFormat="1" ht="15.75" x14ac:dyDescent="0.25">
      <c r="A15" s="4" t="s">
        <v>19</v>
      </c>
      <c r="B15" s="5">
        <v>24421476.100000001</v>
      </c>
      <c r="C15" s="5">
        <v>22437996.699999999</v>
      </c>
      <c r="D15" s="5">
        <v>12098620.9</v>
      </c>
      <c r="E15" s="5">
        <v>4757614.5999999996</v>
      </c>
      <c r="F15" s="5">
        <v>19279294.100000001</v>
      </c>
      <c r="G15" s="5">
        <v>17683677</v>
      </c>
      <c r="H15" s="5">
        <v>7614024.9000000004</v>
      </c>
      <c r="I15" s="5">
        <v>3613616.1</v>
      </c>
      <c r="J15" s="5">
        <v>31376526.699999999</v>
      </c>
      <c r="K15" s="5">
        <v>28179470.399999999</v>
      </c>
      <c r="L15" s="5">
        <v>12806703.699999999</v>
      </c>
      <c r="M15" s="5">
        <v>5063783.3</v>
      </c>
      <c r="N15" s="7">
        <v>24241777.899999999</v>
      </c>
      <c r="O15" s="8">
        <v>21682186.899999999</v>
      </c>
      <c r="P15" s="5">
        <v>9513738.1999999993</v>
      </c>
      <c r="Q15" s="8">
        <v>5191762</v>
      </c>
      <c r="R15" s="5">
        <v>22453741.699999999</v>
      </c>
      <c r="S15" s="5">
        <v>19817639.5</v>
      </c>
      <c r="T15" s="5">
        <v>8078052</v>
      </c>
      <c r="U15" s="5">
        <v>5435745.7000000002</v>
      </c>
      <c r="V15" s="5">
        <v>22146097.100000001</v>
      </c>
      <c r="W15" s="5">
        <v>19432992.100000001</v>
      </c>
      <c r="X15" s="5">
        <v>7850632.7999999998</v>
      </c>
      <c r="Y15" s="5">
        <v>5740744.0999999996</v>
      </c>
    </row>
    <row r="16" spans="1:25" s="26" customFormat="1" ht="15.75" x14ac:dyDescent="0.25">
      <c r="A16" s="24" t="s">
        <v>20</v>
      </c>
      <c r="B16" s="25">
        <f>B8-B15</f>
        <v>676365.29999999702</v>
      </c>
      <c r="C16" s="25">
        <f>C8-C15</f>
        <v>19246.300000000745</v>
      </c>
      <c r="D16" s="25">
        <v>657119.03</v>
      </c>
      <c r="E16" s="25">
        <f t="shared" ref="E16:M16" si="0">E8-E15</f>
        <v>15789.5</v>
      </c>
      <c r="F16" s="25">
        <f t="shared" si="0"/>
        <v>45972.099999997765</v>
      </c>
      <c r="G16" s="25">
        <f t="shared" si="0"/>
        <v>261704.69999999925</v>
      </c>
      <c r="H16" s="25">
        <f t="shared" si="0"/>
        <v>-215732.60000000056</v>
      </c>
      <c r="I16" s="25">
        <f t="shared" si="0"/>
        <v>179520.79999999981</v>
      </c>
      <c r="J16" s="25">
        <f t="shared" si="0"/>
        <v>-2039469.1999999993</v>
      </c>
      <c r="K16" s="25">
        <f t="shared" si="0"/>
        <v>-1047276.5</v>
      </c>
      <c r="L16" s="25">
        <f t="shared" si="0"/>
        <v>-533592.69999999925</v>
      </c>
      <c r="M16" s="25">
        <f t="shared" si="0"/>
        <v>-29910.5</v>
      </c>
      <c r="N16" s="25">
        <f>O16+P16</f>
        <v>-104350</v>
      </c>
      <c r="O16" s="25">
        <v>-110483</v>
      </c>
      <c r="P16" s="25">
        <v>6133</v>
      </c>
      <c r="Q16" s="25">
        <f>Q8-Q15</f>
        <v>0</v>
      </c>
      <c r="R16" s="25">
        <f>S16+T16</f>
        <v>-76112</v>
      </c>
      <c r="S16" s="25">
        <v>-83412</v>
      </c>
      <c r="T16" s="25">
        <v>7300</v>
      </c>
      <c r="U16" s="25">
        <f>U8-U15</f>
        <v>0</v>
      </c>
      <c r="V16" s="25">
        <f>W16+X16</f>
        <v>-46877</v>
      </c>
      <c r="W16" s="25">
        <v>-51617</v>
      </c>
      <c r="X16" s="25">
        <v>4740</v>
      </c>
      <c r="Y16" s="25">
        <f>Y8-Y15</f>
        <v>0</v>
      </c>
    </row>
    <row r="17" spans="1:25" ht="31.5" x14ac:dyDescent="0.25">
      <c r="A17" s="27" t="s">
        <v>21</v>
      </c>
      <c r="B17" s="28">
        <f t="shared" ref="B17:Y17" si="1">-B16</f>
        <v>-676365.29999999702</v>
      </c>
      <c r="C17" s="28">
        <f t="shared" si="1"/>
        <v>-19246.300000000745</v>
      </c>
      <c r="D17" s="28">
        <f t="shared" si="1"/>
        <v>-657119.03</v>
      </c>
      <c r="E17" s="28">
        <f t="shared" si="1"/>
        <v>-15789.5</v>
      </c>
      <c r="F17" s="28">
        <f t="shared" si="1"/>
        <v>-45972.099999997765</v>
      </c>
      <c r="G17" s="28">
        <f t="shared" si="1"/>
        <v>-261704.69999999925</v>
      </c>
      <c r="H17" s="28">
        <f t="shared" si="1"/>
        <v>215732.60000000056</v>
      </c>
      <c r="I17" s="28">
        <f t="shared" si="1"/>
        <v>-179520.79999999981</v>
      </c>
      <c r="J17" s="28">
        <f t="shared" si="1"/>
        <v>2039469.1999999993</v>
      </c>
      <c r="K17" s="28">
        <f t="shared" si="1"/>
        <v>1047276.5</v>
      </c>
      <c r="L17" s="28">
        <f t="shared" si="1"/>
        <v>533592.69999999925</v>
      </c>
      <c r="M17" s="28">
        <f t="shared" si="1"/>
        <v>29910.5</v>
      </c>
      <c r="N17" s="28">
        <f t="shared" si="1"/>
        <v>104350</v>
      </c>
      <c r="O17" s="28">
        <f t="shared" si="1"/>
        <v>110483</v>
      </c>
      <c r="P17" s="28">
        <f t="shared" si="1"/>
        <v>-6133</v>
      </c>
      <c r="Q17" s="28">
        <f t="shared" si="1"/>
        <v>0</v>
      </c>
      <c r="R17" s="28">
        <f t="shared" si="1"/>
        <v>76112</v>
      </c>
      <c r="S17" s="28">
        <f t="shared" si="1"/>
        <v>83412</v>
      </c>
      <c r="T17" s="28">
        <f t="shared" si="1"/>
        <v>-7300</v>
      </c>
      <c r="U17" s="28">
        <f t="shared" si="1"/>
        <v>0</v>
      </c>
      <c r="V17" s="28">
        <f t="shared" si="1"/>
        <v>46877</v>
      </c>
      <c r="W17" s="28">
        <f t="shared" si="1"/>
        <v>51617</v>
      </c>
      <c r="X17" s="28">
        <f t="shared" si="1"/>
        <v>-4740</v>
      </c>
      <c r="Y17" s="28">
        <f t="shared" si="1"/>
        <v>0</v>
      </c>
    </row>
    <row r="18" spans="1:25" x14ac:dyDescent="0.2">
      <c r="B18" s="29"/>
      <c r="C18" s="29"/>
      <c r="N18" s="30"/>
      <c r="R18" s="30"/>
      <c r="V18" s="30"/>
    </row>
    <row r="19" spans="1:25" x14ac:dyDescent="0.2">
      <c r="B19" s="29"/>
      <c r="C19" s="29"/>
      <c r="J19" s="31"/>
      <c r="K19" s="29"/>
      <c r="L19" s="32"/>
      <c r="N19" s="30"/>
      <c r="R19" s="30"/>
      <c r="V19" s="30"/>
    </row>
    <row r="20" spans="1:25" ht="14.25" x14ac:dyDescent="0.2">
      <c r="B20" s="33"/>
      <c r="C20" s="33"/>
      <c r="D20" s="34"/>
      <c r="E20" s="34"/>
      <c r="F20" s="34"/>
      <c r="G20" s="34"/>
      <c r="H20" s="34"/>
      <c r="I20" s="34"/>
      <c r="J20" s="35"/>
      <c r="K20" s="35"/>
      <c r="L20" s="35"/>
      <c r="M20" s="34"/>
      <c r="N20" s="34"/>
      <c r="O20" s="34"/>
      <c r="R20" s="34"/>
      <c r="V20" s="34"/>
    </row>
    <row r="21" spans="1:25" x14ac:dyDescent="0.2">
      <c r="B21" s="35"/>
      <c r="C21" s="35"/>
      <c r="D21" s="34"/>
      <c r="E21" s="34"/>
      <c r="F21" s="34"/>
      <c r="G21" s="34"/>
      <c r="H21" s="34"/>
      <c r="I21" s="34"/>
      <c r="J21" s="35"/>
      <c r="K21" s="35"/>
      <c r="L21" s="35"/>
      <c r="M21" s="34"/>
      <c r="N21" s="34"/>
      <c r="O21" s="34"/>
      <c r="R21" s="34"/>
      <c r="V21" s="34"/>
    </row>
    <row r="22" spans="1:25" x14ac:dyDescent="0.2">
      <c r="B22" s="35"/>
      <c r="C22" s="35"/>
      <c r="D22" s="34"/>
      <c r="E22" s="34"/>
      <c r="F22" s="34"/>
      <c r="G22" s="34"/>
      <c r="H22" s="34"/>
      <c r="I22" s="34"/>
      <c r="J22" s="35"/>
      <c r="K22" s="35"/>
      <c r="L22" s="35"/>
      <c r="M22" s="34"/>
      <c r="N22" s="34"/>
      <c r="O22" s="34"/>
    </row>
    <row r="23" spans="1:25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25" x14ac:dyDescent="0.2">
      <c r="A24" s="2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4"/>
      <c r="M24" s="34"/>
      <c r="N24" s="34"/>
      <c r="O24" s="34"/>
    </row>
    <row r="25" spans="1:25" ht="15" x14ac:dyDescent="0.25">
      <c r="A25" s="29"/>
      <c r="B25" s="36"/>
      <c r="C25" s="36"/>
      <c r="D25" s="36"/>
      <c r="E25" s="36"/>
      <c r="F25" s="36"/>
      <c r="G25" s="36"/>
      <c r="H25" s="36"/>
      <c r="I25" s="36"/>
      <c r="J25" s="35"/>
      <c r="K25" s="35"/>
      <c r="L25" s="34"/>
      <c r="M25" s="34"/>
      <c r="N25" s="34"/>
      <c r="O25" s="34"/>
    </row>
    <row r="26" spans="1:25" ht="15" x14ac:dyDescent="0.25">
      <c r="A26" s="29"/>
      <c r="B26" s="36"/>
      <c r="C26" s="36"/>
      <c r="D26" s="36"/>
      <c r="E26" s="36"/>
      <c r="F26" s="36"/>
      <c r="G26" s="36"/>
      <c r="H26" s="36"/>
      <c r="I26" s="36"/>
      <c r="J26" s="35"/>
      <c r="K26" s="35"/>
      <c r="L26" s="34"/>
      <c r="M26" s="34"/>
      <c r="N26" s="34"/>
      <c r="O26" s="34"/>
    </row>
    <row r="27" spans="1:25" ht="15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5"/>
      <c r="K27" s="35"/>
      <c r="L27" s="34"/>
      <c r="M27" s="34"/>
      <c r="N27" s="34"/>
      <c r="O27" s="34"/>
    </row>
    <row r="28" spans="1:25" ht="15" x14ac:dyDescent="0.25">
      <c r="A28" s="29"/>
      <c r="B28" s="36"/>
      <c r="C28" s="36"/>
      <c r="D28" s="36"/>
      <c r="E28" s="36"/>
      <c r="F28" s="36"/>
      <c r="G28" s="36"/>
      <c r="H28" s="36"/>
      <c r="I28" s="36"/>
      <c r="J28" s="29"/>
      <c r="K28" s="29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</sheetData>
  <mergeCells count="7">
    <mergeCell ref="V6:Y6"/>
    <mergeCell ref="A3:P3"/>
    <mergeCell ref="B6:E6"/>
    <mergeCell ref="F6:I6"/>
    <mergeCell ref="J6:M6"/>
    <mergeCell ref="N6:Q6"/>
    <mergeCell ref="R6:U6"/>
  </mergeCells>
  <pageMargins left="0.70866141732283472" right="0.70866141732283472" top="0.74803149606299213" bottom="0.74803149606299213" header="0.31496062992125984" footer="0.31496062992125984"/>
  <pageSetup paperSize="9" scale="6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2020-11-03T08:55:51Z</dcterms:created>
  <dcterms:modified xsi:type="dcterms:W3CDTF">2020-11-03T09:09:16Z</dcterms:modified>
</cp:coreProperties>
</file>