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2270" activeTab="0"/>
  </bookViews>
  <sheets>
    <sheet name="Динамика доходов рес.бюджета" sheetId="1" r:id="rId1"/>
  </sheets>
  <definedNames>
    <definedName name="TableRow">'Динамика доходов рес.бюджета'!#REF!</definedName>
    <definedName name="TableRow1">#REF!</definedName>
    <definedName name="TableRow2">#REF!</definedName>
    <definedName name="_xlnm.Print_Titles" localSheetId="0">'Динамика доходов рес.бюджета'!$3:$4</definedName>
    <definedName name="_xlnm.Print_Area" localSheetId="0">'Динамика доходов рес.бюджета'!$A$1:$F$86</definedName>
  </definedNames>
  <calcPr fullCalcOnLoad="1"/>
</workbook>
</file>

<file path=xl/sharedStrings.xml><?xml version="1.0" encoding="utf-8"?>
<sst xmlns="http://schemas.openxmlformats.org/spreadsheetml/2006/main" count="187" uniqueCount="186">
  <si>
    <t>Доходы бюджета - Всего</t>
  </si>
  <si>
    <t>00085000000000000000</t>
  </si>
  <si>
    <t>НАЛОГОВЫЕ И НЕНАЛОГОВЫЕ ДОХОДЫ</t>
  </si>
  <si>
    <t>НАЛОГОВЫЕ ДОХОДЫ</t>
  </si>
  <si>
    <t>НАЛОГИ НА ПРИБЫЛЬ, ДОХОДЫ</t>
  </si>
  <si>
    <t>00010100000000000000</t>
  </si>
  <si>
    <t>Налог на прибыль организаций</t>
  </si>
  <si>
    <t>00010101000000000110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</si>
  <si>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</si>
  <si>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</si>
  <si>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</si>
  <si>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</si>
  <si>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</si>
  <si>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</si>
  <si>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НАЛОГИ НА СОВОКУПНЫЙ ДОХОД</t>
  </si>
  <si>
    <t>00010500000000000000</t>
  </si>
  <si>
    <t>Единый сельскохозяйственный налог</t>
  </si>
  <si>
    <t>00010503000010000110</t>
  </si>
  <si>
    <t>НАЛОГИ НА ИМУЩЕСТВО</t>
  </si>
  <si>
    <t>00010600000000000000</t>
  </si>
  <si>
    <t>Налог на имущество организаций</t>
  </si>
  <si>
    <t>00010602000020000110</t>
  </si>
  <si>
    <t>Транспортный налог</t>
  </si>
  <si>
    <t>00010604000020000110</t>
  </si>
  <si>
    <t>НАЛОГИ, СБОРЫ И РЕГУЛЯРНЫЕ ПЛАТЕЖИ ЗА ПОЛЬЗОВАНИЕ ПРИРОДНЫМИ РЕСУРСАМИ</t>
  </si>
  <si>
    <t>00010700000000000000</t>
  </si>
  <si>
    <t>Сборы за пользование объектами животного мира и за пользование объектами водных биологических ресурсов</t>
  </si>
  <si>
    <t>00010704000010000110</t>
  </si>
  <si>
    <t>ГОСУДАРСТВЕННАЯ ПОШЛИНА</t>
  </si>
  <si>
    <t>00010800000000000000</t>
  </si>
  <si>
    <t>Государственная пошлина за государственную регистрацию, а также за совершение прочих юридически значимых действий</t>
  </si>
  <si>
    <t>00010807000010000110</t>
  </si>
  <si>
    <t>ЗАДОЛЖЕННОСТЬ И ПЕРЕРАСЧЕТЫ ПО ОТМЕНЕННЫМ НАЛОГАМ, СБОРАМ И ИНЫМ ОБЯЗАТЕЛЬНЫМ ПЛАТЕЖАМ</t>
  </si>
  <si>
    <t>00010900000000000000</t>
  </si>
  <si>
    <t>НЕНАЛОГОВЫЕ ДОХОДЫ</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</si>
  <si>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</si>
  <si>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</si>
  <si>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</si>
  <si>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</si>
  <si>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</si>
  <si>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</si>
  <si>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</si>
  <si>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</si>
  <si>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</si>
  <si>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</si>
  <si>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</si>
  <si>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</si>
  <si>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Платежи при пользовании недрами</t>
  </si>
  <si>
    <t>00011202000000000120</t>
  </si>
  <si>
    <t>Плата за использование лесов</t>
  </si>
  <si>
    <t>00011204000000000120</t>
  </si>
  <si>
    <t>00011300000000000000</t>
  </si>
  <si>
    <t>Доходы от оказания платных услуг (работ)</t>
  </si>
  <si>
    <t>00011301000000000130</t>
  </si>
  <si>
    <t>Доходы от компенсации затрат государства</t>
  </si>
  <si>
    <t>00011302000000000130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</si>
  <si>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</si>
  <si>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</si>
  <si>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</si>
  <si>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</si>
  <si>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</si>
  <si>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</si>
  <si>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</si>
  <si>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</si>
  <si>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</si>
  <si>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</si>
  <si>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</si>
  <si>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</si>
  <si>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</si>
  <si>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</si>
  <si>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Прочие неналоговые доходы</t>
  </si>
  <si>
    <t>00011705000000000180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</si>
  <si>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</si>
  <si>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</si>
  <si>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</si>
  <si>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ПРОЧИЕ БЕЗВОЗМЕЗДНЫЕ ПОСТУПЛЕНИЯ</t>
  </si>
  <si>
    <t>00020700000000000000</t>
  </si>
  <si>
    <t>Прочие безвозмездные поступления в бюджеты субъектов Российской Федерации</t>
  </si>
  <si>
    <t>00021800000000000000</t>
  </si>
  <si>
    <t>ВОЗВРАТ ОСТАТКОВ СУБСИДИЙ, СУБВЕНЦИЙ И ИНЫХ МЕЖБЮДЖЕТНЫХ ТРАНСФЕРТОВ, ИМЕЮЩИХ ЦЕЛЕВОЕ НАЗНАЧЕНИЕ, ПРОШЛЫХ ЛЕТ</t>
  </si>
  <si>
    <t>00021900000000000000</t>
  </si>
  <si>
    <t xml:space="preserve"> Наименование показателя</t>
  </si>
  <si>
    <t xml:space="preserve">Код дохода по бюджетной классификации </t>
  </si>
  <si>
    <t xml:space="preserve">Динамика поступления </t>
  </si>
  <si>
    <t>прирост (снижение), тыс. руб.</t>
  </si>
  <si>
    <t>темп роста (снижения), %</t>
  </si>
  <si>
    <t>в  тыс.руб.</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</si>
  <si>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</si>
  <si>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</si>
  <si>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</si>
  <si>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</si>
  <si>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</si>
  <si>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</si>
  <si>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</si>
  <si>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</si>
  <si>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</si>
  <si>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</si>
  <si>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</si>
  <si>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</si>
  <si>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ДОХОДЫ ОТ ОКАЗАНИЯ ПЛАТНЫХ УСЛУГ И КОМПЕНСАЦИИ ЗАТРАТ ГОСУДАРСТВА</t>
  </si>
  <si>
    <t>00020210000000000150</t>
  </si>
  <si>
    <t>00020215001000000150</t>
  </si>
  <si>
    <t>00020215002000000150</t>
  </si>
  <si>
    <t>00020215009000000150</t>
  </si>
  <si>
    <t>00020220000000000150</t>
  </si>
  <si>
    <t>00020230000000000150</t>
  </si>
  <si>
    <t>00020240000000000150</t>
  </si>
  <si>
    <t>00020302000020000150</t>
  </si>
  <si>
    <t>00020302010020000150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</si>
  <si>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</si>
  <si>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Административные штрафы, установленные Кодексом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</si>
  <si>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</si>
  <si>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</si>
  <si>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00011610000000000140</t>
  </si>
  <si>
    <t>Налог на прибыль организаций, зачислявшийся до 1 января 2005 года в местные бюджеты</t>
  </si>
  <si>
    <t>00010901000000000110</t>
  </si>
  <si>
    <t>Прочие налоги и сборы (по отмененным налогам и сборам субъектов Российской Федерации)</t>
  </si>
  <si>
    <t>00010906000020000110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</si>
  <si>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</si>
  <si>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</si>
  <si>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00021800000020000150</t>
  </si>
  <si>
    <t>Дотации бюджетам на частичную компенсацию дополнительных расходов на повышение оплаты труда работников бюджетной сферы и иные цели</t>
  </si>
  <si>
    <t>БЕЗВОЗМЕЗДНЫЕ ПОСТУПЛЕНИЯ ОТ НЕГОСУДАРСТВЕННЫХ ОРГАНИЗАЦИЙ</t>
  </si>
  <si>
    <t>00020402000020000150</t>
  </si>
  <si>
    <t>Налог, взимаемый в связи с применением упрощенной системы налогообложения</t>
  </si>
  <si>
    <t>00010501000000000110</t>
  </si>
  <si>
    <t>Единый налог на вмененный доход для отдельных видов деятельности</t>
  </si>
  <si>
    <t>00010502000020000110</t>
  </si>
  <si>
    <t>Налог, взимаемый в связи с применением патентной системы налогообложения</t>
  </si>
  <si>
    <t>00010504000020000110</t>
  </si>
  <si>
    <t>Налог на профессиональный доход</t>
  </si>
  <si>
    <t>00010506000010000110</t>
  </si>
  <si>
    <t>Налог на имущество физических лиц</t>
  </si>
  <si>
    <t>00010601000000000110</t>
  </si>
  <si>
    <t>Земельный налог</t>
  </si>
  <si>
    <t>00010606000000000110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</si>
  <si>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</si>
  <si>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</si>
  <si>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Налоги на имущество</t>
  </si>
  <si>
    <t>00010904000000000110</t>
  </si>
  <si>
    <t>00011601000010000140</t>
  </si>
  <si>
    <t>00011607000000000140</t>
  </si>
  <si>
    <t>00010000000000000000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</si>
  <si>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</si>
  <si>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00020215549020000150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</si>
  <si>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</si>
  <si>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</si>
  <si>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</si>
  <si>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</si>
  <si>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Прочие налоги и сборы (по отмененным местным налогам и сборам)</t>
  </si>
  <si>
    <t>00010907000000000110</t>
  </si>
  <si>
    <t>Доходы от размещения средств бюджетов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</si>
  <si>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</si>
  <si>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</si>
  <si>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</si>
  <si>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00011507000010000140</t>
  </si>
  <si>
    <t>Платежи, уплачиваемые в целях возмещения вреда</t>
  </si>
  <si>
    <t>00011611000010000140</t>
  </si>
  <si>
    <t>Доходы от приватизации имущества, находящегося в государственной и муниципальной собственности</t>
  </si>
  <si>
    <t>00011413000000000000</t>
  </si>
  <si>
    <t>00011102000000000000</t>
  </si>
  <si>
    <t>Сведения о поступлении доходов в республиканский бюджет Республики Алтай по видам доходов за 9 месяцв 2021 года в сравнении с 9 месяцами  2020 года</t>
  </si>
  <si>
    <t>Исполнено на 01.10.2020 года</t>
  </si>
  <si>
    <t>Исполнено на 01.10.2021 года</t>
  </si>
  <si>
    <t>Дотации бюджетам субъектов Российской Федерации на выравнивание бюджетной обеспеченности</t>
  </si>
  <si>
    <t>00020215001020000150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</si>
  <si>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</si>
  <si>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</si>
  <si>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</si>
  <si>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</si>
  <si>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</si>
  <si>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</si>
  <si>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</si>
  <si>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</si>
  <si>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</si>
  <si>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</si>
  <si>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</si>
  <si>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00020215857020000150</t>
  </si>
  <si>
    <t>Предоставление государственными (муниципальными) организациями грантов для получателей средств бюджетов субъектов Российской Федерации</t>
  </si>
  <si>
    <t>00020400000000000000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</si>
  <si>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</si>
  <si>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</si>
  <si>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00020402010020000150</t>
  </si>
  <si>
    <t>00020702030020000150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</si>
  <si>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</si>
  <si>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Платежи за пльзование природными рессурсами</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</si>
</sst>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 ###\ ###\ ###\ ##0.00"/>
    <numFmt numFmtId="174" formatCode="0.000#,"/>
    <numFmt numFmtId="175" formatCode="#,##0.00_р_."/>
    <numFmt numFmtId="176" formatCode="\ 0.000#,"/>
    <numFmt numFmtId="177" formatCode="#,##0.0000_р_."/>
    <numFmt numFmtId="178" formatCode="#,##0.000_р_."/>
    <numFmt numFmtId="179" formatCode="#,##0.0_р_."/>
    <numFmt numFmtId="180" formatCode="#,##0.0"/>
    <numFmt numFmtId="181" formatCode="_(* #,##0.00_);_(* \(#,##0.00\);_(* &quot;-&quot;??_);_(@_)"/>
    <numFmt numFmtId="182" formatCode="#,##0.000"/>
    <numFmt numFmtId="183" formatCode="#,##0.00000_р_."/>
    <numFmt numFmtId="184" formatCode="#,##0.000000_р_."/>
    <numFmt numFmtId="185" formatCode="#,##0.000000"/>
    <numFmt numFmtId="186" formatCode="_-* #,##0.0\ _₽_-;\-* #,##0.0\ _₽_-;_-* &quot;-&quot;?\ _₽_-;_-@_-"/>
    <numFmt numFmtId="187" formatCode="_-* #,##0.00\ _₽_-;\-* #,##0.00\ _₽_-;_-* &quot;-&quot;?\ _₽_-;_-@_-"/>
    <numFmt numFmtId="188" formatCode="_-* #,##0.000\ _₽_-;\-* #,##0.000\ _₽_-;_-* &quot;-&quot;?\ _₽_-;_-@_-"/>
    <numFmt numFmtId="189" formatCode="[$-FC19]d\ mmmm\ yyyy\ &quot;г.&quot;"/>
    <numFmt numFmtId="190" formatCode="0.0"/>
    <numFmt numFmtId="191" formatCode="#,##0.0\ _₽;\-#,##0.0\ _₽"/>
    <numFmt numFmtId="192" formatCode="#,##0.0\ _₽"/>
    <numFmt numFmtId="193" formatCode="#,##0.0_ ;[Red]\-#,##0.0\ "/>
    <numFmt numFmtId="194" formatCode="#,##0.0_ ;\-#,##0.0\ "/>
    <numFmt numFmtId="195" formatCode="000000"/>
    <numFmt numFmtId="196" formatCode="0.00_ ;[Red]\-0.00\ "/>
    <numFmt numFmtId="197" formatCode="#0.00"/>
    <numFmt numFmtId="198" formatCode="#,##0.0\ _₽;[Red]\-#,##0.0\ _₽"/>
  </numFmts>
  <fonts count="63">
    <font>
      <sz val="11"/>
      <color theme="1"/>
      <name val="Calibri"/>
      <family val="2"/>
    </font>
    <font>
      <sz val="11"/>
      <color indexed="8"/>
      <name val="Calibri"/>
      <family val="2"/>
    </font>
    <font>
      <sz val="10"/>
      <name val="Arial"/>
      <family val="2"/>
    </font>
    <font>
      <sz val="10"/>
      <name val="Arial Cyr"/>
      <family val="0"/>
    </font>
    <font>
      <sz val="8"/>
      <name val="Arial"/>
      <family val="2"/>
    </font>
    <font>
      <sz val="10"/>
      <name val="Times New Roman"/>
      <family val="1"/>
    </font>
    <font>
      <sz val="12"/>
      <name val="Times New Roman"/>
      <family val="1"/>
    </font>
    <font>
      <sz val="11"/>
      <name val="Calibri"/>
      <family val="2"/>
    </font>
    <font>
      <b/>
      <sz val="12"/>
      <name val="Times New Roman"/>
      <family val="1"/>
    </font>
    <font>
      <b/>
      <sz val="16"/>
      <name val="Times New Roman"/>
      <family val="1"/>
    </font>
    <font>
      <sz val="11"/>
      <color indexed="9"/>
      <name val="Calibri"/>
      <family val="2"/>
    </font>
    <font>
      <sz val="10"/>
      <color indexed="8"/>
      <name val="Arial"/>
      <family val="2"/>
    </font>
    <font>
      <b/>
      <sz val="11"/>
      <color indexed="8"/>
      <name val="Arial"/>
      <family val="2"/>
    </font>
    <font>
      <b/>
      <sz val="10"/>
      <color indexed="8"/>
      <name val="Arial"/>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8"/>
      <name val="Segoe U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b/>
      <sz val="12"/>
      <color indexed="8"/>
      <name val="Times New Roman"/>
      <family val="1"/>
    </font>
    <font>
      <b/>
      <sz val="10"/>
      <color indexed="8"/>
      <name val="Times New Roman"/>
      <family val="1"/>
    </font>
    <font>
      <b/>
      <sz val="16"/>
      <name val="Calibri"/>
      <family val="2"/>
    </font>
    <font>
      <sz val="11"/>
      <color theme="0"/>
      <name val="Calibri"/>
      <family val="2"/>
    </font>
    <font>
      <sz val="10"/>
      <color rgb="FF000000"/>
      <name val="Arial"/>
      <family val="2"/>
    </font>
    <font>
      <b/>
      <sz val="11"/>
      <color rgb="FF000000"/>
      <name val="Arial"/>
      <family val="2"/>
    </font>
    <font>
      <b/>
      <sz val="10"/>
      <color rgb="FF000000"/>
      <name val="Arial"/>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theme="1"/>
      <name val="Segoe U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sz val="12"/>
      <color rgb="FF000000"/>
      <name val="Times New Roman"/>
      <family val="1"/>
    </font>
    <font>
      <b/>
      <sz val="10"/>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B9CDE5"/>
        <bgColor indexed="64"/>
      </patternFill>
    </fill>
    <fill>
      <patternFill patternType="solid">
        <fgColor rgb="FFDCE6F2"/>
        <bgColor indexed="64"/>
      </patternFill>
    </fill>
    <fill>
      <patternFill patternType="solid">
        <fgColor rgb="FFF1F5F9"/>
        <bgColor indexed="64"/>
      </patternFill>
    </fill>
    <fill>
      <patternFill patternType="solid">
        <fgColor rgb="FFFF0000"/>
        <bgColor indexed="64"/>
      </patternFill>
    </fill>
    <fill>
      <patternFill patternType="solid">
        <fgColor rgb="FF8AC9F2"/>
        <bgColor indexed="64"/>
      </patternFill>
    </fill>
    <fill>
      <patternFill patternType="solid">
        <fgColor rgb="FF81C1D1"/>
        <bgColor indexed="64"/>
      </patternFill>
    </fill>
    <fill>
      <patternFill patternType="solid">
        <fgColor rgb="FFB9FAFD"/>
        <bgColor indexed="64"/>
      </patternFill>
    </fill>
    <fill>
      <patternFill patternType="solid">
        <fgColor rgb="FF8080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D9D9D9"/>
      </left>
      <right style="thin">
        <color rgb="FFD9D9D9"/>
      </right>
      <top/>
      <bottom style="thin">
        <color rgb="FFD9D9D9"/>
      </bottom>
    </border>
    <border>
      <left style="thin">
        <color rgb="FFD9D9D9"/>
      </left>
      <right style="thin">
        <color rgb="FFBFBFBF"/>
      </right>
      <top/>
      <bottom style="thin">
        <color rgb="FFD9D9D9"/>
      </bottom>
    </border>
    <border>
      <left style="thin">
        <color rgb="FF95B3D7"/>
      </left>
      <right/>
      <top/>
      <bottom style="medium">
        <color rgb="FF95B3D7"/>
      </bottom>
    </border>
    <border>
      <left/>
      <right/>
      <top/>
      <bottom style="medium">
        <color rgb="FF95B3D7"/>
      </bottom>
    </border>
    <border>
      <left style="thin">
        <color rgb="FFB9CDE5"/>
      </left>
      <right style="thin">
        <color rgb="FFD9D9D9"/>
      </right>
      <top/>
      <bottom style="thin">
        <color rgb="FFB9CDE5"/>
      </bottom>
    </border>
    <border>
      <left style="thin">
        <color rgb="FFD9D9D9"/>
      </left>
      <right style="thin">
        <color rgb="FFD9D9D9"/>
      </right>
      <top/>
      <bottom style="thin">
        <color rgb="FFB9CDE5"/>
      </bottom>
    </border>
    <border>
      <left style="thin">
        <color rgb="FFBFBFBF"/>
      </left>
      <right style="thin">
        <color rgb="FFD9D9D9"/>
      </right>
      <top/>
      <bottom style="thin">
        <color rgb="FFD9D9D9"/>
      </bottom>
    </border>
    <border>
      <left style="thin">
        <color rgb="FFD9D9D9"/>
      </left>
      <right style="thin">
        <color rgb="FFB9CDE5"/>
      </right>
      <top/>
      <bottom style="thin">
        <color rgb="FFB9CDE5"/>
      </bottom>
    </border>
    <border>
      <left/>
      <right style="thin">
        <color rgb="FF95B3D7"/>
      </right>
      <top/>
      <bottom style="medium">
        <color rgb="FF95B3D7"/>
      </bottom>
    </border>
    <border>
      <left style="thin">
        <color rgb="FFD9D9D9"/>
      </left>
      <right style="thin">
        <color rgb="FFD9D9D9"/>
      </right>
      <top style="thin">
        <color rgb="FFD9D9D9"/>
      </top>
      <bottom style="thin">
        <color rgb="FFA6A6A6"/>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style="thin"/>
      <bottom style="thin"/>
    </border>
    <border>
      <left>
        <color indexed="63"/>
      </left>
      <right style="thin">
        <color rgb="FFBFC5D2"/>
      </right>
      <top style="thin">
        <color rgb="FFBFC5D2"/>
      </top>
      <bottom style="thin">
        <color rgb="FFBFC5D2"/>
      </bottom>
    </border>
    <border>
      <left style="thin">
        <color rgb="FFBFC5D2"/>
      </left>
      <right style="thin">
        <color rgb="FFBFC5D2"/>
      </right>
      <top style="thin">
        <color rgb="FFBFC5D2"/>
      </top>
      <bottom style="thin">
        <color rgb="FFBFC5D2"/>
      </bottom>
    </border>
    <border>
      <left style="thin"/>
      <right style="thin"/>
      <top style="thin"/>
      <bottom>
        <color indexed="63"/>
      </bottom>
    </border>
    <border>
      <left style="thin"/>
      <right/>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 fontId="38" fillId="0" borderId="1">
      <alignment horizontal="right" vertical="top" shrinkToFit="1"/>
      <protection/>
    </xf>
    <xf numFmtId="197" fontId="38" fillId="0" borderId="1">
      <alignment horizontal="right" vertical="top" shrinkToFit="1"/>
      <protection/>
    </xf>
    <xf numFmtId="197" fontId="38" fillId="0" borderId="2">
      <alignment horizontal="right" vertical="top" shrinkToFit="1"/>
      <protection/>
    </xf>
    <xf numFmtId="49" fontId="39" fillId="20" borderId="3">
      <alignment horizontal="center" vertical="top" shrinkToFit="1"/>
      <protection/>
    </xf>
    <xf numFmtId="0" fontId="39" fillId="20" borderId="4">
      <alignment horizontal="left" vertical="top" wrapText="1"/>
      <protection/>
    </xf>
    <xf numFmtId="49" fontId="40" fillId="21" borderId="5">
      <alignment horizontal="center" vertical="top" shrinkToFit="1"/>
      <protection/>
    </xf>
    <xf numFmtId="0" fontId="40" fillId="21" borderId="6">
      <alignment horizontal="left" vertical="top" wrapText="1"/>
      <protection/>
    </xf>
    <xf numFmtId="49" fontId="40" fillId="22" borderId="7">
      <alignment horizontal="center" vertical="top" shrinkToFit="1"/>
      <protection/>
    </xf>
    <xf numFmtId="0" fontId="40" fillId="22" borderId="1">
      <alignment horizontal="left" vertical="top" wrapText="1"/>
      <protection/>
    </xf>
    <xf numFmtId="49" fontId="40" fillId="22" borderId="7">
      <alignment horizontal="center" vertical="top" shrinkToFit="1"/>
      <protection/>
    </xf>
    <xf numFmtId="0" fontId="40" fillId="22" borderId="1">
      <alignment horizontal="left" vertical="top" wrapText="1"/>
      <protection/>
    </xf>
    <xf numFmtId="49" fontId="41" fillId="0" borderId="7">
      <alignment horizontal="center" vertical="top" shrinkToFit="1"/>
      <protection/>
    </xf>
    <xf numFmtId="0" fontId="38" fillId="0" borderId="1">
      <alignment horizontal="left" vertical="top" wrapText="1"/>
      <protection/>
    </xf>
    <xf numFmtId="49" fontId="41" fillId="0" borderId="7">
      <alignment horizontal="center" vertical="top" shrinkToFit="1"/>
      <protection/>
    </xf>
    <xf numFmtId="0" fontId="38" fillId="0" borderId="1">
      <alignment horizontal="left" vertical="top" wrapText="1"/>
      <protection/>
    </xf>
    <xf numFmtId="49" fontId="41" fillId="0" borderId="7">
      <alignment horizontal="center" vertical="top" shrinkToFit="1"/>
      <protection/>
    </xf>
    <xf numFmtId="0" fontId="38" fillId="0" borderId="1">
      <alignment horizontal="left" vertical="top" wrapText="1"/>
      <protection/>
    </xf>
    <xf numFmtId="49" fontId="38" fillId="0" borderId="1">
      <alignment horizontal="center" vertical="center" shrinkToFit="1"/>
      <protection/>
    </xf>
    <xf numFmtId="4" fontId="38" fillId="0" borderId="1">
      <alignment horizontal="center" vertical="center" shrinkToFit="1"/>
      <protection/>
    </xf>
    <xf numFmtId="197" fontId="38" fillId="0" borderId="1">
      <alignment horizontal="center" vertical="center" shrinkToFit="1"/>
      <protection/>
    </xf>
    <xf numFmtId="4" fontId="38" fillId="23" borderId="1">
      <alignment horizontal="right" vertical="top" shrinkToFit="1"/>
      <protection/>
    </xf>
    <xf numFmtId="197" fontId="38" fillId="23" borderId="1">
      <alignment horizontal="right" vertical="top" shrinkToFit="1"/>
      <protection/>
    </xf>
    <xf numFmtId="197" fontId="38" fillId="23" borderId="2">
      <alignment horizontal="right" vertical="top" shrinkToFit="1"/>
      <protection/>
    </xf>
    <xf numFmtId="49" fontId="40" fillId="22" borderId="1">
      <alignment horizontal="center" vertical="center" shrinkToFit="1"/>
      <protection/>
    </xf>
    <xf numFmtId="4" fontId="40" fillId="24" borderId="1">
      <alignment horizontal="center" vertical="center" shrinkToFit="1"/>
      <protection/>
    </xf>
    <xf numFmtId="197" fontId="40" fillId="24" borderId="1">
      <alignment horizontal="center" vertical="center" shrinkToFit="1"/>
      <protection/>
    </xf>
    <xf numFmtId="197" fontId="40" fillId="24" borderId="2">
      <alignment horizontal="center" vertical="center" shrinkToFit="1"/>
      <protection/>
    </xf>
    <xf numFmtId="49" fontId="40" fillId="21" borderId="6">
      <alignment horizontal="center" vertical="center" shrinkToFit="1"/>
      <protection/>
    </xf>
    <xf numFmtId="4" fontId="40" fillId="25" borderId="6">
      <alignment horizontal="center" vertical="center" shrinkToFit="1"/>
      <protection/>
    </xf>
    <xf numFmtId="197" fontId="40" fillId="25" borderId="6">
      <alignment horizontal="center" vertical="center" shrinkToFit="1"/>
      <protection/>
    </xf>
    <xf numFmtId="197" fontId="40" fillId="25" borderId="8">
      <alignment horizontal="center" vertical="center" shrinkToFit="1"/>
      <protection/>
    </xf>
    <xf numFmtId="49" fontId="39" fillId="20" borderId="4">
      <alignment horizontal="center" vertical="center" wrapText="1" shrinkToFit="1"/>
      <protection/>
    </xf>
    <xf numFmtId="4" fontId="39" fillId="26" borderId="4">
      <alignment horizontal="center" vertical="center" wrapText="1" shrinkToFit="1"/>
      <protection/>
    </xf>
    <xf numFmtId="197" fontId="39" fillId="26" borderId="4">
      <alignment horizontal="center" vertical="center" wrapText="1" shrinkToFit="1"/>
      <protection/>
    </xf>
    <xf numFmtId="197" fontId="39" fillId="26" borderId="9">
      <alignment horizontal="center" vertical="center" shrinkToFit="1"/>
      <protection/>
    </xf>
    <xf numFmtId="4" fontId="38" fillId="27" borderId="1">
      <alignment horizontal="center" vertical="center" shrinkToFit="1"/>
      <protection/>
    </xf>
    <xf numFmtId="197" fontId="38" fillId="27" borderId="1">
      <alignment horizontal="center" vertical="center" shrinkToFit="1"/>
      <protection/>
    </xf>
    <xf numFmtId="197" fontId="38" fillId="27" borderId="2">
      <alignment horizontal="center" vertical="center" shrinkToFit="1"/>
      <protection/>
    </xf>
    <xf numFmtId="0" fontId="38" fillId="0" borderId="0">
      <alignment horizontal="right" vertical="top" wrapText="1"/>
      <protection/>
    </xf>
    <xf numFmtId="49" fontId="40" fillId="0" borderId="10">
      <alignment horizontal="center" vertical="center" wrapText="1"/>
      <protection/>
    </xf>
    <xf numFmtId="0" fontId="4" fillId="0" borderId="11">
      <alignment horizontal="center" vertical="top" wrapText="1"/>
      <protection/>
    </xf>
    <xf numFmtId="0" fontId="4" fillId="0" borderId="12">
      <alignment horizontal="center" vertical="top" wrapText="1"/>
      <protection/>
    </xf>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2" fillId="34" borderId="13" applyNumberFormat="0" applyAlignment="0" applyProtection="0"/>
    <xf numFmtId="0" fontId="43" fillId="35" borderId="14" applyNumberFormat="0" applyAlignment="0" applyProtection="0"/>
    <xf numFmtId="0" fontId="44" fillId="35" borderId="1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15"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8" fillId="0" borderId="18" applyNumberFormat="0" applyFill="0" applyAlignment="0" applyProtection="0"/>
    <xf numFmtId="0" fontId="49" fillId="36" borderId="19" applyNumberFormat="0" applyAlignment="0" applyProtection="0"/>
    <xf numFmtId="0" fontId="50" fillId="0" borderId="0" applyNumberFormat="0" applyFill="0" applyBorder="0" applyAlignment="0" applyProtection="0"/>
    <xf numFmtId="0" fontId="51" fillId="3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53" fillId="0" borderId="0">
      <alignment/>
      <protection/>
    </xf>
    <xf numFmtId="0" fontId="54" fillId="38" borderId="0" applyNumberFormat="0" applyBorder="0" applyAlignment="0" applyProtection="0"/>
    <xf numFmtId="0" fontId="55" fillId="0" borderId="0" applyNumberFormat="0" applyFill="0" applyBorder="0" applyAlignment="0" applyProtection="0"/>
    <xf numFmtId="0" fontId="0" fillId="39" borderId="20" applyNumberFormat="0" applyFont="0" applyAlignment="0" applyProtection="0"/>
    <xf numFmtId="9" fontId="0" fillId="0" borderId="0" applyFont="0" applyFill="0" applyBorder="0" applyAlignment="0" applyProtection="0"/>
    <xf numFmtId="0" fontId="56" fillId="0" borderId="21"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43" fontId="7" fillId="0" borderId="0" applyFont="0" applyFill="0" applyBorder="0" applyAlignment="0" applyProtection="0"/>
    <xf numFmtId="0" fontId="58" fillId="40" borderId="0" applyNumberFormat="0" applyBorder="0" applyAlignment="0" applyProtection="0"/>
  </cellStyleXfs>
  <cellXfs count="60">
    <xf numFmtId="0" fontId="0" fillId="0" borderId="0" xfId="0" applyFont="1" applyAlignment="1">
      <alignment/>
    </xf>
    <xf numFmtId="0" fontId="5" fillId="0" borderId="0" xfId="0" applyFont="1" applyFill="1" applyAlignment="1">
      <alignment wrapText="1"/>
    </xf>
    <xf numFmtId="0" fontId="6" fillId="0" borderId="0" xfId="0" applyFont="1" applyFill="1" applyAlignment="1">
      <alignment horizontal="justify" vertical="top" wrapText="1"/>
    </xf>
    <xf numFmtId="49" fontId="6" fillId="0" borderId="0" xfId="0" applyNumberFormat="1" applyFont="1" applyFill="1" applyAlignment="1">
      <alignment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0" xfId="0" applyNumberFormat="1" applyFont="1" applyFill="1" applyAlignment="1">
      <alignment horizontal="center" wrapText="1"/>
    </xf>
    <xf numFmtId="4" fontId="59" fillId="0" borderId="1" xfId="33" applyNumberFormat="1" applyFont="1" applyProtection="1">
      <alignment horizontal="right" vertical="top" shrinkToFit="1"/>
      <protection/>
    </xf>
    <xf numFmtId="49" fontId="5" fillId="0" borderId="0" xfId="0" applyNumberFormat="1" applyFont="1" applyFill="1" applyAlignment="1">
      <alignment wrapText="1"/>
    </xf>
    <xf numFmtId="0" fontId="60" fillId="0" borderId="22" xfId="169" applyFont="1" applyFill="1" applyBorder="1" applyAlignment="1">
      <alignment horizontal="center" vertical="center" wrapText="1"/>
      <protection/>
    </xf>
    <xf numFmtId="0" fontId="60" fillId="0" borderId="23" xfId="169" applyFont="1" applyFill="1" applyBorder="1" applyAlignment="1">
      <alignment horizontal="center" vertical="center" wrapText="1"/>
      <protection/>
    </xf>
    <xf numFmtId="0" fontId="61" fillId="0" borderId="22" xfId="169" applyFont="1" applyFill="1" applyBorder="1" applyAlignment="1">
      <alignment horizontal="center" vertical="center" wrapText="1"/>
      <protection/>
    </xf>
    <xf numFmtId="192" fontId="8" fillId="0" borderId="22" xfId="0" applyNumberFormat="1" applyFont="1" applyFill="1" applyBorder="1" applyAlignment="1">
      <alignment horizontal="center" vertical="center"/>
    </xf>
    <xf numFmtId="192" fontId="8" fillId="0" borderId="22" xfId="0" applyNumberFormat="1" applyFont="1" applyFill="1" applyBorder="1" applyAlignment="1">
      <alignment horizontal="center" vertical="center" wrapText="1"/>
    </xf>
    <xf numFmtId="192" fontId="61" fillId="0" borderId="23" xfId="180" applyNumberFormat="1" applyFont="1" applyFill="1" applyBorder="1" applyAlignment="1">
      <alignment horizontal="center" vertical="center" wrapText="1"/>
    </xf>
    <xf numFmtId="192" fontId="6" fillId="0" borderId="22" xfId="0" applyNumberFormat="1" applyFont="1" applyFill="1" applyBorder="1" applyAlignment="1">
      <alignment horizontal="center" vertical="center"/>
    </xf>
    <xf numFmtId="192" fontId="60" fillId="0" borderId="22" xfId="180" applyNumberFormat="1" applyFont="1" applyFill="1" applyBorder="1" applyAlignment="1">
      <alignment horizontal="center" vertical="center" wrapText="1"/>
    </xf>
    <xf numFmtId="192" fontId="6" fillId="0" borderId="22" xfId="0" applyNumberFormat="1" applyFont="1" applyFill="1" applyBorder="1" applyAlignment="1">
      <alignment horizontal="center" vertical="center" wrapText="1"/>
    </xf>
    <xf numFmtId="192" fontId="6" fillId="0" borderId="22" xfId="176" applyNumberFormat="1" applyFont="1" applyFill="1" applyBorder="1" applyAlignment="1">
      <alignment horizontal="center" vertical="center"/>
    </xf>
    <xf numFmtId="192" fontId="60" fillId="0" borderId="23" xfId="180" applyNumberFormat="1" applyFont="1" applyFill="1" applyBorder="1" applyAlignment="1">
      <alignment horizontal="center" vertical="center" wrapText="1"/>
    </xf>
    <xf numFmtId="40" fontId="6" fillId="0" borderId="0" xfId="0" applyNumberFormat="1" applyFont="1" applyFill="1" applyAlignment="1">
      <alignment horizontal="center" vertical="center" wrapText="1"/>
    </xf>
    <xf numFmtId="40" fontId="6" fillId="0" borderId="22" xfId="0" applyNumberFormat="1" applyFont="1" applyFill="1" applyBorder="1" applyAlignment="1">
      <alignment horizontal="center" vertical="center" wrapText="1"/>
    </xf>
    <xf numFmtId="40" fontId="8" fillId="0" borderId="22"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0" fontId="60" fillId="41" borderId="25" xfId="0" applyFont="1" applyFill="1" applyBorder="1" applyAlignment="1">
      <alignment horizontal="center" vertical="center" wrapText="1"/>
    </xf>
    <xf numFmtId="0" fontId="59" fillId="41" borderId="26" xfId="0" applyFont="1" applyFill="1" applyBorder="1" applyAlignment="1">
      <alignment horizontal="left" vertical="top" wrapText="1"/>
    </xf>
    <xf numFmtId="0" fontId="60" fillId="41" borderId="26" xfId="0" applyFont="1" applyFill="1" applyBorder="1" applyAlignment="1">
      <alignment horizontal="center" vertical="center" wrapText="1"/>
    </xf>
    <xf numFmtId="0" fontId="62" fillId="0" borderId="22" xfId="169" applyFont="1" applyFill="1" applyBorder="1" applyAlignment="1">
      <alignment horizontal="left" vertical="top" wrapText="1"/>
      <protection/>
    </xf>
    <xf numFmtId="0" fontId="59" fillId="0" borderId="23" xfId="169" applyFont="1" applyFill="1" applyBorder="1" applyAlignment="1">
      <alignment horizontal="left" vertical="top" wrapText="1"/>
      <protection/>
    </xf>
    <xf numFmtId="0" fontId="5" fillId="0" borderId="22" xfId="0" applyFont="1" applyFill="1" applyBorder="1" applyAlignment="1">
      <alignment horizontal="justify" vertical="top" wrapText="1"/>
    </xf>
    <xf numFmtId="0" fontId="59" fillId="0" borderId="22" xfId="169" applyFont="1" applyFill="1" applyBorder="1" applyAlignment="1">
      <alignment horizontal="left" vertical="top" wrapText="1"/>
      <protection/>
    </xf>
    <xf numFmtId="0" fontId="59" fillId="41" borderId="22" xfId="0" applyFont="1" applyFill="1" applyBorder="1" applyAlignment="1">
      <alignment horizontal="left" vertical="top" wrapText="1"/>
    </xf>
    <xf numFmtId="195" fontId="60" fillId="0" borderId="22" xfId="169" applyNumberFormat="1" applyFont="1" applyFill="1" applyBorder="1" applyAlignment="1" quotePrefix="1">
      <alignment horizontal="center" vertical="center" wrapText="1"/>
      <protection/>
    </xf>
    <xf numFmtId="180" fontId="8" fillId="0" borderId="22" xfId="0" applyNumberFormat="1" applyFont="1" applyFill="1" applyBorder="1" applyAlignment="1">
      <alignment horizontal="center" vertical="center" wrapText="1"/>
    </xf>
    <xf numFmtId="193" fontId="8" fillId="0" borderId="22" xfId="0" applyNumberFormat="1" applyFont="1" applyFill="1" applyBorder="1" applyAlignment="1">
      <alignment horizontal="center" vertical="center" wrapText="1"/>
    </xf>
    <xf numFmtId="0" fontId="61" fillId="0" borderId="22" xfId="0" applyFont="1" applyFill="1" applyBorder="1" applyAlignment="1">
      <alignment horizontal="center" vertical="center" wrapText="1"/>
    </xf>
    <xf numFmtId="193" fontId="6" fillId="0" borderId="22" xfId="0" applyNumberFormat="1" applyFont="1" applyFill="1" applyBorder="1" applyAlignment="1">
      <alignment horizontal="center" vertical="center" wrapText="1"/>
    </xf>
    <xf numFmtId="0" fontId="60" fillId="0" borderId="22" xfId="0" applyFont="1" applyFill="1" applyBorder="1" applyAlignment="1">
      <alignment horizontal="center" vertical="center" wrapText="1"/>
    </xf>
    <xf numFmtId="180" fontId="6" fillId="0" borderId="22" xfId="0" applyNumberFormat="1" applyFont="1" applyFill="1" applyBorder="1" applyAlignment="1">
      <alignment horizontal="center" vertical="center" wrapText="1"/>
    </xf>
    <xf numFmtId="0" fontId="8" fillId="0" borderId="22" xfId="0" applyFont="1" applyFill="1" applyBorder="1" applyAlignment="1">
      <alignment horizontal="justify" vertical="top" wrapText="1"/>
    </xf>
    <xf numFmtId="192" fontId="5" fillId="0" borderId="0" xfId="0" applyNumberFormat="1" applyFont="1" applyFill="1" applyAlignment="1">
      <alignment horizontal="center" vertical="center"/>
    </xf>
    <xf numFmtId="192" fontId="61" fillId="0" borderId="22" xfId="176" applyNumberFormat="1" applyFont="1" applyFill="1" applyBorder="1" applyAlignment="1">
      <alignment horizontal="center" vertical="center" wrapText="1"/>
    </xf>
    <xf numFmtId="192" fontId="60" fillId="0" borderId="22" xfId="176" applyNumberFormat="1" applyFont="1" applyFill="1" applyBorder="1" applyAlignment="1">
      <alignment horizontal="center" vertical="center" wrapText="1"/>
    </xf>
    <xf numFmtId="192" fontId="6" fillId="0" borderId="0" xfId="0" applyNumberFormat="1" applyFont="1" applyFill="1" applyAlignment="1">
      <alignment horizontal="center" vertical="center"/>
    </xf>
    <xf numFmtId="0" fontId="62" fillId="0" borderId="22" xfId="0" applyFont="1" applyFill="1" applyBorder="1" applyAlignment="1">
      <alignment horizontal="left" vertical="top" wrapText="1"/>
    </xf>
    <xf numFmtId="0" fontId="59" fillId="0" borderId="22" xfId="0" applyFont="1" applyFill="1" applyBorder="1" applyAlignment="1">
      <alignment horizontal="left" vertical="top" wrapText="1"/>
    </xf>
    <xf numFmtId="0" fontId="9" fillId="0" borderId="0" xfId="0" applyFont="1" applyFill="1" applyAlignment="1">
      <alignment horizontal="center" vertical="top" wrapText="1"/>
    </xf>
    <xf numFmtId="0" fontId="36" fillId="0" borderId="0" xfId="0" applyFont="1" applyFill="1" applyAlignment="1">
      <alignment horizontal="center" vertical="top" wrapText="1"/>
    </xf>
    <xf numFmtId="0" fontId="36" fillId="0" borderId="0" xfId="0" applyFont="1" applyFill="1" applyAlignment="1">
      <alignment horizontal="center" wrapText="1"/>
    </xf>
    <xf numFmtId="0" fontId="6" fillId="0" borderId="22" xfId="73" applyNumberFormat="1" applyFont="1" applyFill="1" applyBorder="1" applyAlignment="1" applyProtection="1">
      <alignment horizontal="center" vertical="top" wrapText="1"/>
      <protection/>
    </xf>
    <xf numFmtId="0" fontId="6" fillId="0" borderId="27" xfId="73" applyNumberFormat="1" applyFont="1" applyFill="1" applyBorder="1" applyAlignment="1">
      <alignment horizontal="center" vertical="top" wrapText="1"/>
      <protection/>
    </xf>
    <xf numFmtId="49" fontId="6" fillId="0" borderId="22" xfId="74" applyNumberFormat="1" applyFont="1" applyFill="1" applyBorder="1" applyAlignment="1" applyProtection="1">
      <alignment horizontal="center" vertical="center" wrapText="1"/>
      <protection/>
    </xf>
    <xf numFmtId="49" fontId="6" fillId="0" borderId="22" xfId="74" applyNumberFormat="1" applyFont="1" applyFill="1" applyBorder="1" applyAlignment="1">
      <alignment horizontal="center" vertical="center" wrapText="1"/>
      <protection/>
    </xf>
    <xf numFmtId="192" fontId="6" fillId="0" borderId="27" xfId="0" applyNumberFormat="1" applyFont="1" applyFill="1" applyBorder="1" applyAlignment="1">
      <alignment horizontal="center" vertical="center" wrapText="1"/>
    </xf>
    <xf numFmtId="192" fontId="6" fillId="0" borderId="23"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center" vertical="center" wrapText="1"/>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100" xfId="33"/>
    <cellStyle name="ex101" xfId="34"/>
    <cellStyle name="ex102" xfId="35"/>
    <cellStyle name="ex61" xfId="36"/>
    <cellStyle name="ex62" xfId="37"/>
    <cellStyle name="ex67" xfId="38"/>
    <cellStyle name="ex68" xfId="39"/>
    <cellStyle name="ex73" xfId="40"/>
    <cellStyle name="ex74" xfId="41"/>
    <cellStyle name="ex75" xfId="42"/>
    <cellStyle name="ex76" xfId="43"/>
    <cellStyle name="ex79" xfId="44"/>
    <cellStyle name="ex80" xfId="45"/>
    <cellStyle name="ex91" xfId="46"/>
    <cellStyle name="ex92" xfId="47"/>
    <cellStyle name="ex97" xfId="48"/>
    <cellStyle name="ex98" xfId="49"/>
    <cellStyle name="st103" xfId="50"/>
    <cellStyle name="st104" xfId="51"/>
    <cellStyle name="st105" xfId="52"/>
    <cellStyle name="st106" xfId="53"/>
    <cellStyle name="st107" xfId="54"/>
    <cellStyle name="st108" xfId="55"/>
    <cellStyle name="st109" xfId="56"/>
    <cellStyle name="st110" xfId="57"/>
    <cellStyle name="st111" xfId="58"/>
    <cellStyle name="st112" xfId="59"/>
    <cellStyle name="st113" xfId="60"/>
    <cellStyle name="st114" xfId="61"/>
    <cellStyle name="st115" xfId="62"/>
    <cellStyle name="st116" xfId="63"/>
    <cellStyle name="st117" xfId="64"/>
    <cellStyle name="st118" xfId="65"/>
    <cellStyle name="st119" xfId="66"/>
    <cellStyle name="st120" xfId="67"/>
    <cellStyle name="st121" xfId="68"/>
    <cellStyle name="st122" xfId="69"/>
    <cellStyle name="st123" xfId="70"/>
    <cellStyle name="st57" xfId="71"/>
    <cellStyle name="xl_bot_header" xfId="72"/>
    <cellStyle name="xl28" xfId="73"/>
    <cellStyle name="xl40" xfId="74"/>
    <cellStyle name="Акцент1" xfId="75"/>
    <cellStyle name="Акцент2" xfId="76"/>
    <cellStyle name="Акцент3" xfId="77"/>
    <cellStyle name="Акцент4" xfId="78"/>
    <cellStyle name="Акцент5" xfId="79"/>
    <cellStyle name="Акцент6" xfId="80"/>
    <cellStyle name="Ввод " xfId="81"/>
    <cellStyle name="Вывод" xfId="82"/>
    <cellStyle name="Вычисление"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 2 10" xfId="95"/>
    <cellStyle name="Обычный 2 10 2" xfId="96"/>
    <cellStyle name="Обычный 2 11" xfId="97"/>
    <cellStyle name="Обычный 2 11 2" xfId="98"/>
    <cellStyle name="Обычный 2 12" xfId="99"/>
    <cellStyle name="Обычный 2 12 2" xfId="100"/>
    <cellStyle name="Обычный 2 13" xfId="101"/>
    <cellStyle name="Обычный 2 13 2" xfId="102"/>
    <cellStyle name="Обычный 2 14" xfId="103"/>
    <cellStyle name="Обычный 2 14 2" xfId="104"/>
    <cellStyle name="Обычный 2 15" xfId="105"/>
    <cellStyle name="Обычный 2 15 2" xfId="106"/>
    <cellStyle name="Обычный 2 16" xfId="107"/>
    <cellStyle name="Обычный 2 16 2" xfId="108"/>
    <cellStyle name="Обычный 2 17" xfId="109"/>
    <cellStyle name="Обычный 2 17 2" xfId="110"/>
    <cellStyle name="Обычный 2 18" xfId="111"/>
    <cellStyle name="Обычный 2 18 2" xfId="112"/>
    <cellStyle name="Обычный 2 19" xfId="113"/>
    <cellStyle name="Обычный 2 19 2" xfId="114"/>
    <cellStyle name="Обычный 2 2" xfId="115"/>
    <cellStyle name="Обычный 2 2 2" xfId="116"/>
    <cellStyle name="Обычный 2 20" xfId="117"/>
    <cellStyle name="Обычный 2 20 2" xfId="118"/>
    <cellStyle name="Обычный 2 21" xfId="119"/>
    <cellStyle name="Обычный 2 21 2" xfId="120"/>
    <cellStyle name="Обычный 2 22" xfId="121"/>
    <cellStyle name="Обычный 2 22 2" xfId="122"/>
    <cellStyle name="Обычный 2 23" xfId="123"/>
    <cellStyle name="Обычный 2 23 2" xfId="124"/>
    <cellStyle name="Обычный 2 24" xfId="125"/>
    <cellStyle name="Обычный 2 24 2" xfId="126"/>
    <cellStyle name="Обычный 2 25" xfId="127"/>
    <cellStyle name="Обычный 2 25 2" xfId="128"/>
    <cellStyle name="Обычный 2 26" xfId="129"/>
    <cellStyle name="Обычный 2 26 2" xfId="130"/>
    <cellStyle name="Обычный 2 27" xfId="131"/>
    <cellStyle name="Обычный 2 27 2" xfId="132"/>
    <cellStyle name="Обычный 2 28" xfId="133"/>
    <cellStyle name="Обычный 2 28 2" xfId="134"/>
    <cellStyle name="Обычный 2 29" xfId="135"/>
    <cellStyle name="Обычный 2 29 2" xfId="136"/>
    <cellStyle name="Обычный 2 3" xfId="137"/>
    <cellStyle name="Обычный 2 3 2" xfId="138"/>
    <cellStyle name="Обычный 2 30" xfId="139"/>
    <cellStyle name="Обычный 2 30 2" xfId="140"/>
    <cellStyle name="Обычный 2 31" xfId="141"/>
    <cellStyle name="Обычный 2 31 2" xfId="142"/>
    <cellStyle name="Обычный 2 32" xfId="143"/>
    <cellStyle name="Обычный 2 32 2" xfId="144"/>
    <cellStyle name="Обычный 2 33" xfId="145"/>
    <cellStyle name="Обычный 2 33 2" xfId="146"/>
    <cellStyle name="Обычный 2 34" xfId="147"/>
    <cellStyle name="Обычный 2 34 2" xfId="148"/>
    <cellStyle name="Обычный 2 35" xfId="149"/>
    <cellStyle name="Обычный 2 35 2" xfId="150"/>
    <cellStyle name="Обычный 2 36" xfId="151"/>
    <cellStyle name="Обычный 2 36 2" xfId="152"/>
    <cellStyle name="Обычный 2 4" xfId="153"/>
    <cellStyle name="Обычный 2 4 2" xfId="154"/>
    <cellStyle name="Обычный 2 5" xfId="155"/>
    <cellStyle name="Обычный 2 5 2" xfId="156"/>
    <cellStyle name="Обычный 2 6" xfId="157"/>
    <cellStyle name="Обычный 2 6 2" xfId="158"/>
    <cellStyle name="Обычный 2 7" xfId="159"/>
    <cellStyle name="Обычный 2 7 2" xfId="160"/>
    <cellStyle name="Обычный 2 8" xfId="161"/>
    <cellStyle name="Обычный 2 8 2" xfId="162"/>
    <cellStyle name="Обычный 2 9" xfId="163"/>
    <cellStyle name="Обычный 2 9 2" xfId="164"/>
    <cellStyle name="Обычный 3" xfId="165"/>
    <cellStyle name="Обычный 4" xfId="166"/>
    <cellStyle name="Обычный 5" xfId="167"/>
    <cellStyle name="Обычный 6" xfId="168"/>
    <cellStyle name="Обычный 7" xfId="169"/>
    <cellStyle name="Плохой" xfId="170"/>
    <cellStyle name="Пояснение" xfId="171"/>
    <cellStyle name="Примечание" xfId="172"/>
    <cellStyle name="Percent" xfId="173"/>
    <cellStyle name="Связанная ячейка" xfId="174"/>
    <cellStyle name="Текст предупреждения" xfId="175"/>
    <cellStyle name="Comma" xfId="176"/>
    <cellStyle name="Comma [0]" xfId="177"/>
    <cellStyle name="Финансовый 10" xfId="178"/>
    <cellStyle name="Финансовый 2" xfId="179"/>
    <cellStyle name="Финансовый 3" xfId="180"/>
    <cellStyle name="Хороший"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4"/>
  <sheetViews>
    <sheetView tabSelected="1" zoomScale="80" zoomScaleNormal="80" workbookViewId="0" topLeftCell="A1">
      <pane xSplit="2" ySplit="4" topLeftCell="C11" activePane="bottomRight" state="frozen"/>
      <selection pane="topLeft" activeCell="A1" sqref="A1"/>
      <selection pane="topRight" activeCell="C1" sqref="C1"/>
      <selection pane="bottomLeft" activeCell="A5" sqref="A5"/>
      <selection pane="bottomRight" activeCell="F32" sqref="F32"/>
    </sheetView>
  </sheetViews>
  <sheetFormatPr defaultColWidth="22.28125" defaultRowHeight="15"/>
  <cols>
    <col min="1" max="1" width="51.421875" style="2" customWidth="1"/>
    <col min="2" max="2" width="28.421875" style="9" customWidth="1"/>
    <col min="3" max="4" width="18.421875" style="46" customWidth="1"/>
    <col min="5" max="5" width="15.8515625" style="23" customWidth="1"/>
    <col min="6" max="6" width="14.28125" style="4" customWidth="1"/>
    <col min="7" max="231" width="8.7109375" style="1" customWidth="1"/>
    <col min="232" max="232" width="3.57421875" style="1" customWidth="1"/>
    <col min="233" max="16384" width="22.28125" style="1" customWidth="1"/>
  </cols>
  <sheetData>
    <row r="1" spans="1:7" ht="51.75" customHeight="1">
      <c r="A1" s="49" t="s">
        <v>161</v>
      </c>
      <c r="B1" s="50"/>
      <c r="C1" s="50"/>
      <c r="D1" s="50"/>
      <c r="E1" s="50"/>
      <c r="F1" s="51"/>
      <c r="G1" s="11"/>
    </row>
    <row r="2" spans="2:6" ht="15.75">
      <c r="B2" s="3"/>
      <c r="C2" s="43"/>
      <c r="D2" s="43"/>
      <c r="F2" s="5" t="s">
        <v>86</v>
      </c>
    </row>
    <row r="3" spans="1:6" s="6" customFormat="1" ht="39" customHeight="1">
      <c r="A3" s="52" t="s">
        <v>81</v>
      </c>
      <c r="B3" s="54" t="s">
        <v>82</v>
      </c>
      <c r="C3" s="56" t="s">
        <v>162</v>
      </c>
      <c r="D3" s="56" t="s">
        <v>163</v>
      </c>
      <c r="E3" s="58" t="s">
        <v>83</v>
      </c>
      <c r="F3" s="59"/>
    </row>
    <row r="4" spans="1:6" s="6" customFormat="1" ht="47.25">
      <c r="A4" s="53"/>
      <c r="B4" s="55"/>
      <c r="C4" s="57"/>
      <c r="D4" s="57"/>
      <c r="E4" s="24" t="s">
        <v>84</v>
      </c>
      <c r="F4" s="7" t="s">
        <v>85</v>
      </c>
    </row>
    <row r="5" spans="1:6" ht="23.25" customHeight="1">
      <c r="A5" s="42" t="s">
        <v>0</v>
      </c>
      <c r="B5" s="26" t="s">
        <v>1</v>
      </c>
      <c r="C5" s="15">
        <f>C6+C64</f>
        <v>17945381.777</v>
      </c>
      <c r="D5" s="15">
        <f>D6+D64</f>
        <v>19875276.979000002</v>
      </c>
      <c r="E5" s="25">
        <f>D5-C5</f>
        <v>1929895.2020000033</v>
      </c>
      <c r="F5" s="16">
        <f>D5/C5*100</f>
        <v>110.75427219092929</v>
      </c>
    </row>
    <row r="6" spans="1:6" ht="15.75">
      <c r="A6" s="30" t="s">
        <v>2</v>
      </c>
      <c r="B6" s="26" t="s">
        <v>142</v>
      </c>
      <c r="C6" s="15">
        <f>C7+C36</f>
        <v>4059683.9070000006</v>
      </c>
      <c r="D6" s="17">
        <f>D7+D36</f>
        <v>5658789.019000001</v>
      </c>
      <c r="E6" s="25">
        <f aca="true" t="shared" si="0" ref="E6:E63">D6-C6</f>
        <v>1599105.1120000007</v>
      </c>
      <c r="F6" s="16">
        <f aca="true" t="shared" si="1" ref="F6:F63">D6/C6*100</f>
        <v>139.38989213526472</v>
      </c>
    </row>
    <row r="7" spans="1:6" ht="15.75">
      <c r="A7" s="31" t="s">
        <v>3</v>
      </c>
      <c r="B7" s="12"/>
      <c r="C7" s="18">
        <f>C8+C11+C13+C19+C24+C26+C30</f>
        <v>3823826.9070000006</v>
      </c>
      <c r="D7" s="18">
        <f>D8+D11+D13+D19+D24+D26+D30</f>
        <v>5351743.700000001</v>
      </c>
      <c r="E7" s="24">
        <f t="shared" si="0"/>
        <v>1527916.7930000005</v>
      </c>
      <c r="F7" s="20">
        <f t="shared" si="1"/>
        <v>139.9577917662265</v>
      </c>
    </row>
    <row r="8" spans="1:6" ht="15.75">
      <c r="A8" s="32" t="s">
        <v>4</v>
      </c>
      <c r="B8" s="8" t="s">
        <v>5</v>
      </c>
      <c r="C8" s="18">
        <f>C9+C10</f>
        <v>1970100.1</v>
      </c>
      <c r="D8" s="19">
        <f>D9+D10</f>
        <v>2470862.5</v>
      </c>
      <c r="E8" s="24">
        <f t="shared" si="0"/>
        <v>500762.3999999999</v>
      </c>
      <c r="F8" s="20">
        <f t="shared" si="1"/>
        <v>125.41811961737375</v>
      </c>
    </row>
    <row r="9" spans="1:6" ht="15.75">
      <c r="A9" s="33" t="s">
        <v>6</v>
      </c>
      <c r="B9" s="12" t="s">
        <v>7</v>
      </c>
      <c r="C9" s="21">
        <v>768169.8</v>
      </c>
      <c r="D9" s="19">
        <v>879875.6</v>
      </c>
      <c r="E9" s="24">
        <f t="shared" si="0"/>
        <v>111705.79999999993</v>
      </c>
      <c r="F9" s="20">
        <f t="shared" si="1"/>
        <v>114.54181093815454</v>
      </c>
    </row>
    <row r="10" spans="1:6" ht="15.75">
      <c r="A10" s="33" t="s">
        <v>8</v>
      </c>
      <c r="B10" s="12" t="s">
        <v>9</v>
      </c>
      <c r="C10" s="21">
        <v>1201930.3</v>
      </c>
      <c r="D10" s="19">
        <v>1590986.9</v>
      </c>
      <c r="E10" s="24">
        <f t="shared" si="0"/>
        <v>389056.59999999986</v>
      </c>
      <c r="F10" s="20">
        <f t="shared" si="1"/>
        <v>132.369314593367</v>
      </c>
    </row>
    <row r="11" spans="1:6" ht="38.25">
      <c r="A11" s="33" t="s">
        <v>10</v>
      </c>
      <c r="B11" s="12" t="s">
        <v>11</v>
      </c>
      <c r="C11" s="18">
        <f>C12</f>
        <v>1605634.8</v>
      </c>
      <c r="D11" s="18">
        <f>D12</f>
        <v>2578797.4</v>
      </c>
      <c r="E11" s="24">
        <f t="shared" si="0"/>
        <v>973162.5999999999</v>
      </c>
      <c r="F11" s="20">
        <f t="shared" si="1"/>
        <v>160.60921200761217</v>
      </c>
    </row>
    <row r="12" spans="1:6" ht="31.5" customHeight="1">
      <c r="A12" s="33" t="s">
        <v>12</v>
      </c>
      <c r="B12" s="12" t="s">
        <v>13</v>
      </c>
      <c r="C12" s="21">
        <v>1605634.8</v>
      </c>
      <c r="D12" s="19">
        <v>2578797.4</v>
      </c>
      <c r="E12" s="24">
        <f t="shared" si="0"/>
        <v>973162.5999999999</v>
      </c>
      <c r="F12" s="20">
        <f t="shared" si="1"/>
        <v>160.60921200761217</v>
      </c>
    </row>
    <row r="13" spans="1:6" ht="15.75">
      <c r="A13" s="33" t="s">
        <v>14</v>
      </c>
      <c r="B13" s="12" t="s">
        <v>15</v>
      </c>
      <c r="C13" s="18">
        <f>C16</f>
        <v>17.7</v>
      </c>
      <c r="D13" s="19">
        <f>D16+D18</f>
        <v>5089.5</v>
      </c>
      <c r="E13" s="24">
        <f t="shared" si="0"/>
        <v>5071.8</v>
      </c>
      <c r="F13" s="20">
        <f t="shared" si="1"/>
        <v>28754.237288135595</v>
      </c>
    </row>
    <row r="14" spans="1:6" ht="25.5" hidden="1">
      <c r="A14" s="33" t="s">
        <v>124</v>
      </c>
      <c r="B14" s="12" t="s">
        <v>125</v>
      </c>
      <c r="C14" s="18"/>
      <c r="D14" s="19">
        <v>0</v>
      </c>
      <c r="E14" s="24">
        <f t="shared" si="0"/>
        <v>0</v>
      </c>
      <c r="F14" s="20" t="e">
        <f t="shared" si="1"/>
        <v>#DIV/0!</v>
      </c>
    </row>
    <row r="15" spans="1:6" ht="25.5" hidden="1">
      <c r="A15" s="33" t="s">
        <v>126</v>
      </c>
      <c r="B15" s="12" t="s">
        <v>127</v>
      </c>
      <c r="C15" s="18"/>
      <c r="D15" s="19">
        <v>0</v>
      </c>
      <c r="E15" s="24">
        <f t="shared" si="0"/>
        <v>0</v>
      </c>
      <c r="F15" s="20" t="e">
        <f t="shared" si="1"/>
        <v>#DIV/0!</v>
      </c>
    </row>
    <row r="16" spans="1:6" ht="15.75">
      <c r="A16" s="33" t="s">
        <v>16</v>
      </c>
      <c r="B16" s="12" t="s">
        <v>17</v>
      </c>
      <c r="C16" s="21">
        <v>17.7</v>
      </c>
      <c r="D16" s="19">
        <v>-0.2</v>
      </c>
      <c r="E16" s="24">
        <f t="shared" si="0"/>
        <v>-17.9</v>
      </c>
      <c r="F16" s="20">
        <f t="shared" si="1"/>
        <v>-1.129943502824859</v>
      </c>
    </row>
    <row r="17" spans="1:6" ht="25.5" hidden="1">
      <c r="A17" s="31" t="s">
        <v>128</v>
      </c>
      <c r="B17" s="13" t="s">
        <v>129</v>
      </c>
      <c r="C17" s="21"/>
      <c r="D17" s="22">
        <v>0</v>
      </c>
      <c r="E17" s="24">
        <f t="shared" si="0"/>
        <v>0</v>
      </c>
      <c r="F17" s="20" t="e">
        <f t="shared" si="1"/>
        <v>#DIV/0!</v>
      </c>
    </row>
    <row r="18" spans="1:6" ht="15.75">
      <c r="A18" s="33" t="s">
        <v>130</v>
      </c>
      <c r="B18" s="12" t="s">
        <v>131</v>
      </c>
      <c r="C18" s="21"/>
      <c r="D18" s="19">
        <v>5089.7</v>
      </c>
      <c r="E18" s="24">
        <f t="shared" si="0"/>
        <v>5089.7</v>
      </c>
      <c r="F18" s="20"/>
    </row>
    <row r="19" spans="1:6" ht="15.75">
      <c r="A19" s="33" t="s">
        <v>18</v>
      </c>
      <c r="B19" s="12" t="s">
        <v>19</v>
      </c>
      <c r="C19" s="18">
        <f>C21+C22</f>
        <v>231042.5</v>
      </c>
      <c r="D19" s="19">
        <f>D20+D21+D22+D23</f>
        <v>278128.5</v>
      </c>
      <c r="E19" s="24">
        <f t="shared" si="0"/>
        <v>47086</v>
      </c>
      <c r="F19" s="20">
        <f t="shared" si="1"/>
        <v>120.37980025320016</v>
      </c>
    </row>
    <row r="20" spans="1:6" ht="15.75" hidden="1">
      <c r="A20" s="33" t="s">
        <v>132</v>
      </c>
      <c r="B20" s="12" t="s">
        <v>133</v>
      </c>
      <c r="C20" s="18"/>
      <c r="D20" s="19">
        <v>0</v>
      </c>
      <c r="E20" s="24">
        <f t="shared" si="0"/>
        <v>0</v>
      </c>
      <c r="F20" s="20" t="e">
        <f t="shared" si="1"/>
        <v>#DIV/0!</v>
      </c>
    </row>
    <row r="21" spans="1:6" ht="15.75">
      <c r="A21" s="33" t="s">
        <v>20</v>
      </c>
      <c r="B21" s="12" t="s">
        <v>21</v>
      </c>
      <c r="C21" s="21">
        <v>179333.8</v>
      </c>
      <c r="D21" s="19">
        <v>218653</v>
      </c>
      <c r="E21" s="24">
        <f t="shared" si="0"/>
        <v>39319.20000000001</v>
      </c>
      <c r="F21" s="20">
        <f t="shared" si="1"/>
        <v>121.92514740667961</v>
      </c>
    </row>
    <row r="22" spans="1:6" ht="15.75">
      <c r="A22" s="33" t="s">
        <v>22</v>
      </c>
      <c r="B22" s="12" t="s">
        <v>23</v>
      </c>
      <c r="C22" s="21">
        <v>51708.7</v>
      </c>
      <c r="D22" s="19">
        <v>59475.5</v>
      </c>
      <c r="E22" s="24">
        <f t="shared" si="0"/>
        <v>7766.800000000003</v>
      </c>
      <c r="F22" s="20">
        <f t="shared" si="1"/>
        <v>115.02029639112953</v>
      </c>
    </row>
    <row r="23" spans="1:6" ht="15.75" hidden="1">
      <c r="A23" s="33" t="s">
        <v>134</v>
      </c>
      <c r="B23" s="12" t="s">
        <v>135</v>
      </c>
      <c r="C23" s="21"/>
      <c r="D23" s="19">
        <v>0</v>
      </c>
      <c r="E23" s="24">
        <f t="shared" si="0"/>
        <v>0</v>
      </c>
      <c r="F23" s="20" t="e">
        <f t="shared" si="1"/>
        <v>#DIV/0!</v>
      </c>
    </row>
    <row r="24" spans="1:6" ht="25.5">
      <c r="A24" s="33" t="s">
        <v>24</v>
      </c>
      <c r="B24" s="12" t="s">
        <v>25</v>
      </c>
      <c r="C24" s="18">
        <f>C25</f>
        <v>0.7</v>
      </c>
      <c r="D24" s="18">
        <f>D25</f>
        <v>0</v>
      </c>
      <c r="E24" s="24">
        <f t="shared" si="0"/>
        <v>-0.7</v>
      </c>
      <c r="F24" s="20">
        <f t="shared" si="1"/>
        <v>0</v>
      </c>
    </row>
    <row r="25" spans="1:7" ht="31.5" customHeight="1">
      <c r="A25" s="33" t="s">
        <v>26</v>
      </c>
      <c r="B25" s="12" t="s">
        <v>27</v>
      </c>
      <c r="C25" s="21">
        <v>0.7</v>
      </c>
      <c r="D25" s="19">
        <v>0</v>
      </c>
      <c r="E25" s="24">
        <f t="shared" si="0"/>
        <v>-0.7</v>
      </c>
      <c r="F25" s="20">
        <f t="shared" si="1"/>
        <v>0</v>
      </c>
      <c r="G25" s="10"/>
    </row>
    <row r="26" spans="1:6" ht="15.75">
      <c r="A26" s="31" t="s">
        <v>28</v>
      </c>
      <c r="B26" s="13" t="s">
        <v>29</v>
      </c>
      <c r="C26" s="18">
        <f>C27+C28+C29</f>
        <v>17026.899999999998</v>
      </c>
      <c r="D26" s="18">
        <f>D27+D28+D29</f>
        <v>18860.899999999998</v>
      </c>
      <c r="E26" s="24">
        <f t="shared" si="0"/>
        <v>1834</v>
      </c>
      <c r="F26" s="20">
        <f t="shared" si="1"/>
        <v>110.77119146761889</v>
      </c>
    </row>
    <row r="27" spans="1:6" ht="57" customHeight="1">
      <c r="A27" s="33" t="s">
        <v>136</v>
      </c>
      <c r="B27" s="12" t="s">
        <v>137</v>
      </c>
      <c r="C27" s="18"/>
      <c r="D27" s="19">
        <v>0.1</v>
      </c>
      <c r="E27" s="24">
        <f t="shared" si="0"/>
        <v>0.1</v>
      </c>
      <c r="F27" s="20"/>
    </row>
    <row r="28" spans="1:6" ht="70.5" customHeight="1">
      <c r="A28" s="33" t="s">
        <v>97</v>
      </c>
      <c r="B28" s="12" t="s">
        <v>98</v>
      </c>
      <c r="C28" s="18">
        <v>343.6</v>
      </c>
      <c r="D28" s="19">
        <v>291.2</v>
      </c>
      <c r="E28" s="24">
        <f t="shared" si="0"/>
        <v>-52.400000000000034</v>
      </c>
      <c r="F28" s="20">
        <f t="shared" si="1"/>
        <v>84.74970896391152</v>
      </c>
    </row>
    <row r="29" spans="1:6" ht="38.25" customHeight="1">
      <c r="A29" s="33" t="s">
        <v>30</v>
      </c>
      <c r="B29" s="12" t="s">
        <v>31</v>
      </c>
      <c r="C29" s="18">
        <v>16683.3</v>
      </c>
      <c r="D29" s="19">
        <v>18569.6</v>
      </c>
      <c r="E29" s="24">
        <f t="shared" si="0"/>
        <v>1886.2999999999993</v>
      </c>
      <c r="F29" s="20">
        <f t="shared" si="1"/>
        <v>111.30651609693525</v>
      </c>
    </row>
    <row r="30" spans="1:6" ht="38.25">
      <c r="A30" s="33" t="s">
        <v>32</v>
      </c>
      <c r="B30" s="12" t="s">
        <v>33</v>
      </c>
      <c r="C30" s="18">
        <f>C31+C32+C33+C34</f>
        <v>4.207</v>
      </c>
      <c r="D30" s="18">
        <f>D31+D32+D33+D34</f>
        <v>4.9</v>
      </c>
      <c r="E30" s="24">
        <f t="shared" si="0"/>
        <v>0.6930000000000005</v>
      </c>
      <c r="F30" s="20">
        <f t="shared" si="1"/>
        <v>116.47254575707156</v>
      </c>
    </row>
    <row r="31" spans="1:6" ht="25.5">
      <c r="A31" s="33" t="s">
        <v>114</v>
      </c>
      <c r="B31" s="12" t="s">
        <v>115</v>
      </c>
      <c r="C31" s="18">
        <v>0.007</v>
      </c>
      <c r="D31" s="19">
        <v>1.4</v>
      </c>
      <c r="E31" s="24">
        <f t="shared" si="0"/>
        <v>1.393</v>
      </c>
      <c r="F31" s="20">
        <f t="shared" si="1"/>
        <v>19999.999999999996</v>
      </c>
    </row>
    <row r="32" spans="1:6" ht="15.75">
      <c r="A32" s="33" t="s">
        <v>185</v>
      </c>
      <c r="B32" s="12" t="s">
        <v>115</v>
      </c>
      <c r="C32" s="18">
        <v>0</v>
      </c>
      <c r="D32" s="19">
        <v>0.5</v>
      </c>
      <c r="E32" s="24">
        <f t="shared" si="0"/>
        <v>0.5</v>
      </c>
      <c r="F32" s="20"/>
    </row>
    <row r="33" spans="1:6" ht="15.75">
      <c r="A33" s="33" t="s">
        <v>138</v>
      </c>
      <c r="B33" s="12" t="s">
        <v>139</v>
      </c>
      <c r="C33" s="18">
        <v>0.3</v>
      </c>
      <c r="D33" s="19">
        <v>0.8</v>
      </c>
      <c r="E33" s="24">
        <f t="shared" si="0"/>
        <v>0.5</v>
      </c>
      <c r="F33" s="20">
        <f t="shared" si="1"/>
        <v>266.6666666666667</v>
      </c>
    </row>
    <row r="34" spans="1:6" ht="25.5">
      <c r="A34" s="33" t="s">
        <v>116</v>
      </c>
      <c r="B34" s="12" t="s">
        <v>117</v>
      </c>
      <c r="C34" s="18">
        <v>3.9</v>
      </c>
      <c r="D34" s="19">
        <v>2.2</v>
      </c>
      <c r="E34" s="24">
        <f t="shared" si="0"/>
        <v>-1.6999999999999997</v>
      </c>
      <c r="F34" s="20">
        <f t="shared" si="1"/>
        <v>56.41025641025642</v>
      </c>
    </row>
    <row r="35" spans="1:6" ht="25.5">
      <c r="A35" s="31" t="s">
        <v>149</v>
      </c>
      <c r="B35" s="13" t="s">
        <v>150</v>
      </c>
      <c r="C35" s="18"/>
      <c r="D35" s="19">
        <v>0</v>
      </c>
      <c r="E35" s="24"/>
      <c r="F35" s="20"/>
    </row>
    <row r="36" spans="1:6" ht="15.75">
      <c r="A36" s="30" t="s">
        <v>34</v>
      </c>
      <c r="B36" s="14"/>
      <c r="C36" s="15">
        <f>C37+C42+C46+C49+C53+C56+C61</f>
        <v>235857</v>
      </c>
      <c r="D36" s="15">
        <f>D37+D42+D46+D49+D53+D56+D61</f>
        <v>307045.31899999996</v>
      </c>
      <c r="E36" s="24">
        <f t="shared" si="0"/>
        <v>71188.31899999996</v>
      </c>
      <c r="F36" s="20">
        <f t="shared" si="1"/>
        <v>130.18283069826205</v>
      </c>
    </row>
    <row r="37" spans="1:6" ht="38.25">
      <c r="A37" s="33" t="s">
        <v>35</v>
      </c>
      <c r="B37" s="12" t="s">
        <v>36</v>
      </c>
      <c r="C37" s="18">
        <f>C39+C40+C41</f>
        <v>11313.7</v>
      </c>
      <c r="D37" s="18">
        <f>D38+D39+D40+D41</f>
        <v>36908.1</v>
      </c>
      <c r="E37" s="24">
        <f t="shared" si="0"/>
        <v>25594.399999999998</v>
      </c>
      <c r="F37" s="20">
        <f t="shared" si="1"/>
        <v>326.22484244765195</v>
      </c>
    </row>
    <row r="38" spans="1:6" ht="15.75">
      <c r="A38" s="33" t="s">
        <v>151</v>
      </c>
      <c r="B38" s="35" t="s">
        <v>160</v>
      </c>
      <c r="C38" s="18">
        <v>0</v>
      </c>
      <c r="D38" s="18">
        <v>19853</v>
      </c>
      <c r="E38" s="24"/>
      <c r="F38" s="20"/>
    </row>
    <row r="39" spans="1:6" ht="25.5">
      <c r="A39" s="33" t="s">
        <v>37</v>
      </c>
      <c r="B39" s="12" t="s">
        <v>38</v>
      </c>
      <c r="C39" s="21">
        <v>22.4</v>
      </c>
      <c r="D39" s="19">
        <v>233.2</v>
      </c>
      <c r="E39" s="24">
        <f t="shared" si="0"/>
        <v>210.79999999999998</v>
      </c>
      <c r="F39" s="20">
        <f t="shared" si="1"/>
        <v>1041.0714285714287</v>
      </c>
    </row>
    <row r="40" spans="1:6" ht="76.5">
      <c r="A40" s="33" t="s">
        <v>39</v>
      </c>
      <c r="B40" s="12" t="s">
        <v>40</v>
      </c>
      <c r="C40" s="21">
        <v>10124.1</v>
      </c>
      <c r="D40" s="19">
        <v>14501.7</v>
      </c>
      <c r="E40" s="24">
        <f t="shared" si="0"/>
        <v>4377.6</v>
      </c>
      <c r="F40" s="20">
        <f t="shared" si="1"/>
        <v>143.23939905769402</v>
      </c>
    </row>
    <row r="41" spans="1:6" ht="88.5" customHeight="1">
      <c r="A41" s="33" t="s">
        <v>41</v>
      </c>
      <c r="B41" s="12" t="s">
        <v>42</v>
      </c>
      <c r="C41" s="21">
        <v>1167.2</v>
      </c>
      <c r="D41" s="19">
        <v>2320.2</v>
      </c>
      <c r="E41" s="24">
        <f t="shared" si="0"/>
        <v>1152.9999999999998</v>
      </c>
      <c r="F41" s="20">
        <f t="shared" si="1"/>
        <v>198.7834132967786</v>
      </c>
    </row>
    <row r="42" spans="1:6" ht="27" customHeight="1">
      <c r="A42" s="33" t="s">
        <v>43</v>
      </c>
      <c r="B42" s="12" t="s">
        <v>44</v>
      </c>
      <c r="C42" s="18">
        <f>C43+C44+C45</f>
        <v>36565.5</v>
      </c>
      <c r="D42" s="19">
        <f>D43+D44+D45</f>
        <v>44736.9</v>
      </c>
      <c r="E42" s="24">
        <f t="shared" si="0"/>
        <v>8171.4000000000015</v>
      </c>
      <c r="F42" s="20">
        <f t="shared" si="1"/>
        <v>122.34729458095745</v>
      </c>
    </row>
    <row r="43" spans="1:6" ht="20.25" customHeight="1">
      <c r="A43" s="33" t="s">
        <v>45</v>
      </c>
      <c r="B43" s="12" t="s">
        <v>46</v>
      </c>
      <c r="C43" s="21">
        <v>1041.7</v>
      </c>
      <c r="D43" s="19">
        <v>3101.9</v>
      </c>
      <c r="E43" s="24">
        <f t="shared" si="0"/>
        <v>2060.2</v>
      </c>
      <c r="F43" s="20">
        <f t="shared" si="1"/>
        <v>297.7728712681194</v>
      </c>
    </row>
    <row r="44" spans="1:6" ht="18" customHeight="1">
      <c r="A44" s="31" t="s">
        <v>47</v>
      </c>
      <c r="B44" s="13" t="s">
        <v>48</v>
      </c>
      <c r="C44" s="21">
        <v>346.1</v>
      </c>
      <c r="D44" s="22">
        <v>1413.5</v>
      </c>
      <c r="E44" s="24">
        <f t="shared" si="0"/>
        <v>1067.4</v>
      </c>
      <c r="F44" s="20">
        <f t="shared" si="1"/>
        <v>408.40797457382257</v>
      </c>
    </row>
    <row r="45" spans="1:6" ht="16.5" customHeight="1">
      <c r="A45" s="33" t="s">
        <v>49</v>
      </c>
      <c r="B45" s="12" t="s">
        <v>50</v>
      </c>
      <c r="C45" s="21">
        <v>35177.7</v>
      </c>
      <c r="D45" s="19">
        <v>40221.5</v>
      </c>
      <c r="E45" s="24">
        <f t="shared" si="0"/>
        <v>5043.800000000003</v>
      </c>
      <c r="F45" s="20">
        <f t="shared" si="1"/>
        <v>114.33806076008382</v>
      </c>
    </row>
    <row r="46" spans="1:6" ht="32.25" customHeight="1">
      <c r="A46" s="33" t="s">
        <v>99</v>
      </c>
      <c r="B46" s="12" t="s">
        <v>51</v>
      </c>
      <c r="C46" s="18">
        <f>C47+C48</f>
        <v>21935</v>
      </c>
      <c r="D46" s="18">
        <f>D47+D48</f>
        <v>55807.899999999994</v>
      </c>
      <c r="E46" s="24">
        <f t="shared" si="0"/>
        <v>33872.899999999994</v>
      </c>
      <c r="F46" s="20">
        <f t="shared" si="1"/>
        <v>254.42397994073394</v>
      </c>
    </row>
    <row r="47" spans="1:6" ht="20.25" customHeight="1">
      <c r="A47" s="33" t="s">
        <v>52</v>
      </c>
      <c r="B47" s="12" t="s">
        <v>53</v>
      </c>
      <c r="C47" s="21">
        <v>16148.4</v>
      </c>
      <c r="D47" s="19">
        <v>34321.1</v>
      </c>
      <c r="E47" s="24">
        <f t="shared" si="0"/>
        <v>18172.699999999997</v>
      </c>
      <c r="F47" s="20">
        <f t="shared" si="1"/>
        <v>212.53560724282283</v>
      </c>
    </row>
    <row r="48" spans="1:6" ht="19.5" customHeight="1">
      <c r="A48" s="33" t="s">
        <v>54</v>
      </c>
      <c r="B48" s="12" t="s">
        <v>55</v>
      </c>
      <c r="C48" s="21">
        <v>5786.6</v>
      </c>
      <c r="D48" s="19">
        <v>21486.8</v>
      </c>
      <c r="E48" s="24">
        <f t="shared" si="0"/>
        <v>15700.199999999999</v>
      </c>
      <c r="F48" s="20">
        <f t="shared" si="1"/>
        <v>371.3199460823281</v>
      </c>
    </row>
    <row r="49" spans="1:6" ht="33" customHeight="1">
      <c r="A49" s="33" t="s">
        <v>56</v>
      </c>
      <c r="B49" s="12" t="s">
        <v>57</v>
      </c>
      <c r="C49" s="18">
        <f>C50+C51+C52</f>
        <v>37490.9</v>
      </c>
      <c r="D49" s="18">
        <f>D50+D51+D52</f>
        <v>202.5</v>
      </c>
      <c r="E49" s="24">
        <f t="shared" si="0"/>
        <v>-37288.4</v>
      </c>
      <c r="F49" s="20">
        <f t="shared" si="1"/>
        <v>0.5401310718067585</v>
      </c>
    </row>
    <row r="50" spans="1:6" ht="70.5" customHeight="1">
      <c r="A50" s="33" t="s">
        <v>152</v>
      </c>
      <c r="B50" s="12" t="s">
        <v>153</v>
      </c>
      <c r="C50" s="18">
        <v>0</v>
      </c>
      <c r="D50" s="18">
        <v>12.9</v>
      </c>
      <c r="E50" s="24"/>
      <c r="F50" s="20"/>
    </row>
    <row r="51" spans="1:6" ht="33" customHeight="1">
      <c r="A51" s="33" t="s">
        <v>58</v>
      </c>
      <c r="B51" s="12" t="s">
        <v>59</v>
      </c>
      <c r="C51" s="21">
        <v>28.6</v>
      </c>
      <c r="D51" s="19">
        <v>189.6</v>
      </c>
      <c r="E51" s="24">
        <f t="shared" si="0"/>
        <v>161</v>
      </c>
      <c r="F51" s="20">
        <f t="shared" si="1"/>
        <v>662.9370629370629</v>
      </c>
    </row>
    <row r="52" spans="1:6" ht="33.75" customHeight="1">
      <c r="A52" s="28" t="s">
        <v>158</v>
      </c>
      <c r="B52" s="29" t="s">
        <v>159</v>
      </c>
      <c r="C52" s="21">
        <v>37462.3</v>
      </c>
      <c r="D52" s="19">
        <v>0</v>
      </c>
      <c r="E52" s="24">
        <f t="shared" si="0"/>
        <v>-37462.3</v>
      </c>
      <c r="F52" s="20">
        <f t="shared" si="1"/>
        <v>0</v>
      </c>
    </row>
    <row r="53" spans="1:6" ht="15.75">
      <c r="A53" s="33" t="s">
        <v>60</v>
      </c>
      <c r="B53" s="12" t="s">
        <v>61</v>
      </c>
      <c r="C53" s="18">
        <f>C54+C55</f>
        <v>138</v>
      </c>
      <c r="D53" s="18">
        <f>D54+D55</f>
        <v>107.419</v>
      </c>
      <c r="E53" s="24">
        <f t="shared" si="0"/>
        <v>-30.581000000000003</v>
      </c>
      <c r="F53" s="20">
        <f t="shared" si="1"/>
        <v>77.83985507246378</v>
      </c>
    </row>
    <row r="54" spans="1:6" ht="40.5" customHeight="1">
      <c r="A54" s="33" t="s">
        <v>62</v>
      </c>
      <c r="B54" s="12" t="s">
        <v>63</v>
      </c>
      <c r="C54" s="21">
        <v>44.6</v>
      </c>
      <c r="D54" s="19">
        <v>14</v>
      </c>
      <c r="E54" s="24">
        <f t="shared" si="0"/>
        <v>-30.6</v>
      </c>
      <c r="F54" s="20">
        <f t="shared" si="1"/>
        <v>31.39013452914798</v>
      </c>
    </row>
    <row r="55" spans="1:6" ht="66.75" customHeight="1">
      <c r="A55" s="34" t="s">
        <v>154</v>
      </c>
      <c r="B55" s="27" t="s">
        <v>155</v>
      </c>
      <c r="C55" s="21">
        <v>93.4</v>
      </c>
      <c r="D55" s="19">
        <v>93.419</v>
      </c>
      <c r="E55" s="24"/>
      <c r="F55" s="20"/>
    </row>
    <row r="56" spans="1:6" ht="15.75">
      <c r="A56" s="33" t="s">
        <v>64</v>
      </c>
      <c r="B56" s="12" t="s">
        <v>65</v>
      </c>
      <c r="C56" s="18">
        <f>C57+C58+C59+C60</f>
        <v>127995.2</v>
      </c>
      <c r="D56" s="18">
        <f>D57+D58+D59+D60</f>
        <v>169323.3</v>
      </c>
      <c r="E56" s="24">
        <f t="shared" si="0"/>
        <v>41328.09999999999</v>
      </c>
      <c r="F56" s="20">
        <f t="shared" si="1"/>
        <v>132.2887889545858</v>
      </c>
    </row>
    <row r="57" spans="1:6" ht="38.25">
      <c r="A57" s="33" t="s">
        <v>110</v>
      </c>
      <c r="B57" s="12" t="s">
        <v>140</v>
      </c>
      <c r="C57" s="18">
        <v>92694.4</v>
      </c>
      <c r="D57" s="19">
        <v>158130</v>
      </c>
      <c r="E57" s="24">
        <f t="shared" si="0"/>
        <v>65435.600000000006</v>
      </c>
      <c r="F57" s="20">
        <f t="shared" si="1"/>
        <v>170.5928297718093</v>
      </c>
    </row>
    <row r="58" spans="1:6" ht="117.75" customHeight="1">
      <c r="A58" s="33" t="s">
        <v>111</v>
      </c>
      <c r="B58" s="12" t="s">
        <v>141</v>
      </c>
      <c r="C58" s="21">
        <v>2065.6</v>
      </c>
      <c r="D58" s="19">
        <v>4875.3</v>
      </c>
      <c r="E58" s="24">
        <f t="shared" si="0"/>
        <v>2809.7000000000003</v>
      </c>
      <c r="F58" s="20">
        <f t="shared" si="1"/>
        <v>236.02343144848956</v>
      </c>
    </row>
    <row r="59" spans="1:6" ht="25.5">
      <c r="A59" s="33" t="s">
        <v>112</v>
      </c>
      <c r="B59" s="12" t="s">
        <v>113</v>
      </c>
      <c r="C59" s="21">
        <v>33235.2</v>
      </c>
      <c r="D59" s="19">
        <v>6313.7</v>
      </c>
      <c r="E59" s="24">
        <f t="shared" si="0"/>
        <v>-26921.499999999996</v>
      </c>
      <c r="F59" s="20">
        <f t="shared" si="1"/>
        <v>18.997027248218757</v>
      </c>
    </row>
    <row r="60" spans="1:6" ht="15.75">
      <c r="A60" s="33" t="s">
        <v>156</v>
      </c>
      <c r="B60" s="12" t="s">
        <v>157</v>
      </c>
      <c r="C60" s="21"/>
      <c r="D60" s="19">
        <v>4.3</v>
      </c>
      <c r="E60" s="24"/>
      <c r="F60" s="20"/>
    </row>
    <row r="61" spans="1:6" ht="15.75">
      <c r="A61" s="33" t="s">
        <v>66</v>
      </c>
      <c r="B61" s="12" t="s">
        <v>67</v>
      </c>
      <c r="C61" s="18">
        <f>C62+C63</f>
        <v>418.70000000000005</v>
      </c>
      <c r="D61" s="18">
        <f>D62+D63</f>
        <v>-40.80000000000001</v>
      </c>
      <c r="E61" s="24">
        <f t="shared" si="0"/>
        <v>-459.50000000000006</v>
      </c>
      <c r="F61" s="20">
        <f t="shared" si="1"/>
        <v>-9.744447098160975</v>
      </c>
    </row>
    <row r="62" spans="1:6" ht="15.75">
      <c r="A62" s="33" t="s">
        <v>68</v>
      </c>
      <c r="B62" s="12" t="s">
        <v>69</v>
      </c>
      <c r="C62" s="21">
        <v>419.6</v>
      </c>
      <c r="D62" s="19">
        <v>-166.9</v>
      </c>
      <c r="E62" s="24">
        <f t="shared" si="0"/>
        <v>-586.5</v>
      </c>
      <c r="F62" s="20">
        <f t="shared" si="1"/>
        <v>-39.77597712106768</v>
      </c>
    </row>
    <row r="63" spans="1:6" ht="15.75">
      <c r="A63" s="31" t="s">
        <v>70</v>
      </c>
      <c r="B63" s="13" t="s">
        <v>71</v>
      </c>
      <c r="C63" s="21">
        <v>-0.9</v>
      </c>
      <c r="D63" s="22">
        <v>126.1</v>
      </c>
      <c r="E63" s="24">
        <f t="shared" si="0"/>
        <v>127</v>
      </c>
      <c r="F63" s="20">
        <f t="shared" si="1"/>
        <v>-14011.111111111111</v>
      </c>
    </row>
    <row r="64" spans="1:6" ht="15.75">
      <c r="A64" s="47" t="s">
        <v>87</v>
      </c>
      <c r="B64" s="38" t="s">
        <v>88</v>
      </c>
      <c r="C64" s="44">
        <v>13885697.87</v>
      </c>
      <c r="D64" s="44">
        <v>14216487.96</v>
      </c>
      <c r="E64" s="37">
        <v>330790.1</v>
      </c>
      <c r="F64" s="36">
        <v>102.4</v>
      </c>
    </row>
    <row r="65" spans="1:6" ht="38.25">
      <c r="A65" s="48" t="s">
        <v>89</v>
      </c>
      <c r="B65" s="40" t="s">
        <v>90</v>
      </c>
      <c r="C65" s="45">
        <v>13226573.49</v>
      </c>
      <c r="D65" s="45">
        <v>13535849.82</v>
      </c>
      <c r="E65" s="39">
        <v>309276.3</v>
      </c>
      <c r="F65" s="41">
        <v>102.3</v>
      </c>
    </row>
    <row r="66" spans="1:6" ht="25.5">
      <c r="A66" s="48" t="s">
        <v>91</v>
      </c>
      <c r="B66" s="40" t="s">
        <v>100</v>
      </c>
      <c r="C66" s="45">
        <v>7923034.1</v>
      </c>
      <c r="D66" s="45">
        <v>7985632.2</v>
      </c>
      <c r="E66" s="39">
        <v>62598.1</v>
      </c>
      <c r="F66" s="41">
        <v>100.8</v>
      </c>
    </row>
    <row r="67" spans="1:6" ht="15.75">
      <c r="A67" s="48" t="s">
        <v>92</v>
      </c>
      <c r="B67" s="40" t="s">
        <v>101</v>
      </c>
      <c r="C67" s="45">
        <v>7030800</v>
      </c>
      <c r="D67" s="45">
        <v>7030800</v>
      </c>
      <c r="E67" s="39">
        <v>0</v>
      </c>
      <c r="F67" s="41">
        <v>100</v>
      </c>
    </row>
    <row r="68" spans="1:6" ht="25.5">
      <c r="A68" s="48" t="s">
        <v>164</v>
      </c>
      <c r="B68" s="40" t="s">
        <v>165</v>
      </c>
      <c r="C68" s="45">
        <v>7030800</v>
      </c>
      <c r="D68" s="45">
        <v>7030800</v>
      </c>
      <c r="E68" s="39">
        <v>0</v>
      </c>
      <c r="F68" s="41">
        <v>100</v>
      </c>
    </row>
    <row r="69" spans="1:6" ht="25.5">
      <c r="A69" s="48" t="s">
        <v>93</v>
      </c>
      <c r="B69" s="40" t="s">
        <v>102</v>
      </c>
      <c r="C69" s="45">
        <v>348339.6</v>
      </c>
      <c r="D69" s="45">
        <v>500000</v>
      </c>
      <c r="E69" s="39">
        <v>151660.4</v>
      </c>
      <c r="F69" s="41">
        <v>143.5</v>
      </c>
    </row>
    <row r="70" spans="1:6" ht="45" customHeight="1">
      <c r="A70" s="48" t="s">
        <v>166</v>
      </c>
      <c r="B70" s="40" t="s">
        <v>167</v>
      </c>
      <c r="C70" s="45">
        <v>348339.6</v>
      </c>
      <c r="D70" s="45">
        <v>500000</v>
      </c>
      <c r="E70" s="39">
        <v>151660.4</v>
      </c>
      <c r="F70" s="41">
        <v>143.5</v>
      </c>
    </row>
    <row r="71" spans="1:6" ht="46.5" customHeight="1">
      <c r="A71" s="48" t="s">
        <v>121</v>
      </c>
      <c r="B71" s="40" t="s">
        <v>103</v>
      </c>
      <c r="C71" s="45">
        <v>428634</v>
      </c>
      <c r="D71" s="45">
        <v>268470</v>
      </c>
      <c r="E71" s="39">
        <v>-160164</v>
      </c>
      <c r="F71" s="41">
        <v>62.6</v>
      </c>
    </row>
    <row r="72" spans="1:6" ht="60" customHeight="1">
      <c r="A72" s="48" t="s">
        <v>168</v>
      </c>
      <c r="B72" s="40" t="s">
        <v>169</v>
      </c>
      <c r="C72" s="45">
        <v>428634</v>
      </c>
      <c r="D72" s="45">
        <v>268470</v>
      </c>
      <c r="E72" s="39">
        <v>-160164</v>
      </c>
      <c r="F72" s="41">
        <v>62.6</v>
      </c>
    </row>
    <row r="73" spans="1:6" ht="38.25">
      <c r="A73" s="48" t="s">
        <v>143</v>
      </c>
      <c r="B73" s="40" t="s">
        <v>144</v>
      </c>
      <c r="C73" s="45">
        <v>0</v>
      </c>
      <c r="D73" s="45">
        <v>186362.2</v>
      </c>
      <c r="E73" s="39">
        <v>186362.2</v>
      </c>
      <c r="F73" s="41"/>
    </row>
    <row r="74" spans="1:6" ht="95.25" customHeight="1">
      <c r="A74" s="48" t="s">
        <v>170</v>
      </c>
      <c r="B74" s="40" t="s">
        <v>171</v>
      </c>
      <c r="C74" s="45">
        <v>88000</v>
      </c>
      <c r="D74" s="45"/>
      <c r="E74" s="39">
        <v>-88000</v>
      </c>
      <c r="F74" s="41">
        <v>0</v>
      </c>
    </row>
    <row r="75" spans="1:6" ht="76.5">
      <c r="A75" s="48" t="s">
        <v>145</v>
      </c>
      <c r="B75" s="40" t="s">
        <v>146</v>
      </c>
      <c r="C75" s="45">
        <v>88000</v>
      </c>
      <c r="D75" s="45"/>
      <c r="E75" s="39">
        <v>-88000</v>
      </c>
      <c r="F75" s="41">
        <v>0</v>
      </c>
    </row>
    <row r="76" spans="1:6" ht="97.5" customHeight="1">
      <c r="A76" s="48" t="s">
        <v>172</v>
      </c>
      <c r="B76" s="40" t="s">
        <v>173</v>
      </c>
      <c r="C76" s="45">
        <v>19885.5</v>
      </c>
      <c r="D76" s="45"/>
      <c r="E76" s="39">
        <v>-19885.5</v>
      </c>
      <c r="F76" s="41">
        <v>0</v>
      </c>
    </row>
    <row r="77" spans="1:6" ht="110.25" customHeight="1">
      <c r="A77" s="48" t="s">
        <v>147</v>
      </c>
      <c r="B77" s="40" t="s">
        <v>148</v>
      </c>
      <c r="C77" s="45">
        <v>19885.5</v>
      </c>
      <c r="D77" s="45"/>
      <c r="E77" s="39">
        <v>-19885.5</v>
      </c>
      <c r="F77" s="41">
        <v>0</v>
      </c>
    </row>
    <row r="78" spans="1:6" ht="102">
      <c r="A78" s="48" t="s">
        <v>174</v>
      </c>
      <c r="B78" s="40" t="s">
        <v>175</v>
      </c>
      <c r="C78" s="45">
        <v>7375</v>
      </c>
      <c r="D78" s="45"/>
      <c r="E78" s="39">
        <v>-7375</v>
      </c>
      <c r="F78" s="41">
        <v>0</v>
      </c>
    </row>
    <row r="79" spans="1:6" ht="132.75" customHeight="1">
      <c r="A79" s="48" t="s">
        <v>176</v>
      </c>
      <c r="B79" s="40" t="s">
        <v>177</v>
      </c>
      <c r="C79" s="45">
        <v>7375</v>
      </c>
      <c r="D79" s="45"/>
      <c r="E79" s="39">
        <v>-7375</v>
      </c>
      <c r="F79" s="41">
        <v>0</v>
      </c>
    </row>
    <row r="80" spans="1:6" ht="25.5">
      <c r="A80" s="48" t="s">
        <v>94</v>
      </c>
      <c r="B80" s="40" t="s">
        <v>104</v>
      </c>
      <c r="C80" s="45">
        <v>3242298.37</v>
      </c>
      <c r="D80" s="45">
        <v>3078143.26</v>
      </c>
      <c r="E80" s="39">
        <v>-164155.1</v>
      </c>
      <c r="F80" s="41">
        <v>94.9</v>
      </c>
    </row>
    <row r="81" spans="1:6" ht="25.5">
      <c r="A81" s="48" t="s">
        <v>95</v>
      </c>
      <c r="B81" s="40" t="s">
        <v>105</v>
      </c>
      <c r="C81" s="45">
        <v>1414607.42</v>
      </c>
      <c r="D81" s="45">
        <v>1158405.14</v>
      </c>
      <c r="E81" s="39">
        <v>-256202.3</v>
      </c>
      <c r="F81" s="41">
        <v>81.9</v>
      </c>
    </row>
    <row r="82" spans="1:6" ht="15.75">
      <c r="A82" s="48" t="s">
        <v>96</v>
      </c>
      <c r="B82" s="40" t="s">
        <v>106</v>
      </c>
      <c r="C82" s="45">
        <v>646633.61</v>
      </c>
      <c r="D82" s="45">
        <v>1313669.22</v>
      </c>
      <c r="E82" s="39">
        <v>667035.6</v>
      </c>
      <c r="F82" s="41">
        <v>203.2</v>
      </c>
    </row>
    <row r="83" spans="1:6" ht="38.25">
      <c r="A83" s="48" t="s">
        <v>72</v>
      </c>
      <c r="B83" s="40" t="s">
        <v>73</v>
      </c>
      <c r="C83" s="45">
        <v>21603.73</v>
      </c>
      <c r="D83" s="45">
        <v>21072.66</v>
      </c>
      <c r="E83" s="39">
        <v>-531.1</v>
      </c>
      <c r="F83" s="41">
        <v>97.5</v>
      </c>
    </row>
    <row r="84" spans="1:6" ht="43.5" customHeight="1">
      <c r="A84" s="48" t="s">
        <v>74</v>
      </c>
      <c r="B84" s="40" t="s">
        <v>107</v>
      </c>
      <c r="C84" s="45">
        <v>21603.73</v>
      </c>
      <c r="D84" s="45">
        <v>21072.66</v>
      </c>
      <c r="E84" s="39">
        <v>-531.1</v>
      </c>
      <c r="F84" s="41">
        <v>97.5</v>
      </c>
    </row>
    <row r="85" spans="1:6" ht="38.25" customHeight="1">
      <c r="A85" s="48" t="s">
        <v>178</v>
      </c>
      <c r="B85" s="40" t="s">
        <v>108</v>
      </c>
      <c r="C85" s="45">
        <v>-184.67</v>
      </c>
      <c r="D85" s="45"/>
      <c r="E85" s="39">
        <v>184.7</v>
      </c>
      <c r="F85" s="41">
        <v>0</v>
      </c>
    </row>
    <row r="86" spans="1:6" ht="102">
      <c r="A86" s="48" t="s">
        <v>118</v>
      </c>
      <c r="B86" s="40" t="s">
        <v>119</v>
      </c>
      <c r="C86" s="45">
        <v>21788.4</v>
      </c>
      <c r="D86" s="45">
        <v>21072.66</v>
      </c>
      <c r="E86" s="39">
        <v>-715.7</v>
      </c>
      <c r="F86" s="41">
        <v>96.7</v>
      </c>
    </row>
    <row r="87" spans="1:6" ht="25.5">
      <c r="A87" s="48" t="s">
        <v>122</v>
      </c>
      <c r="B87" s="40" t="s">
        <v>179</v>
      </c>
      <c r="C87" s="45">
        <v>17114.5</v>
      </c>
      <c r="D87" s="45">
        <v>14389.22</v>
      </c>
      <c r="E87" s="39">
        <v>-2725.3</v>
      </c>
      <c r="F87" s="41">
        <v>84.1</v>
      </c>
    </row>
    <row r="88" spans="1:6" ht="25.5">
      <c r="A88" s="48" t="s">
        <v>180</v>
      </c>
      <c r="B88" s="40" t="s">
        <v>123</v>
      </c>
      <c r="C88" s="45">
        <v>17114.5</v>
      </c>
      <c r="D88" s="45">
        <v>14389.22</v>
      </c>
      <c r="E88" s="39">
        <v>-2725.3</v>
      </c>
      <c r="F88" s="41">
        <v>84.1</v>
      </c>
    </row>
    <row r="89" spans="1:6" ht="38.25">
      <c r="A89" s="48" t="s">
        <v>181</v>
      </c>
      <c r="B89" s="40" t="s">
        <v>182</v>
      </c>
      <c r="C89" s="45">
        <v>17114.5</v>
      </c>
      <c r="D89" s="45">
        <v>14389.22</v>
      </c>
      <c r="E89" s="39">
        <v>-2725.3</v>
      </c>
      <c r="F89" s="41">
        <v>84.1</v>
      </c>
    </row>
    <row r="90" spans="1:6" ht="15.75">
      <c r="A90" s="48" t="s">
        <v>75</v>
      </c>
      <c r="B90" s="40" t="s">
        <v>76</v>
      </c>
      <c r="C90" s="45">
        <v>5350</v>
      </c>
      <c r="D90" s="45">
        <v>8039.8</v>
      </c>
      <c r="E90" s="39">
        <v>2689.8</v>
      </c>
      <c r="F90" s="41">
        <v>150.3</v>
      </c>
    </row>
    <row r="91" spans="1:6" ht="34.5" customHeight="1">
      <c r="A91" s="48" t="s">
        <v>77</v>
      </c>
      <c r="B91" s="40" t="s">
        <v>183</v>
      </c>
      <c r="C91" s="45">
        <v>5350</v>
      </c>
      <c r="D91" s="45">
        <v>8039.8</v>
      </c>
      <c r="E91" s="39">
        <v>2689.8</v>
      </c>
      <c r="F91" s="41">
        <v>150.3</v>
      </c>
    </row>
    <row r="92" spans="1:6" ht="63.75">
      <c r="A92" s="48" t="s">
        <v>184</v>
      </c>
      <c r="B92" s="40" t="s">
        <v>78</v>
      </c>
      <c r="C92" s="45">
        <v>622027.66</v>
      </c>
      <c r="D92" s="45">
        <v>675742.56</v>
      </c>
      <c r="E92" s="39">
        <v>53714.9</v>
      </c>
      <c r="F92" s="41">
        <v>108.6</v>
      </c>
    </row>
    <row r="93" spans="1:6" ht="78.75" customHeight="1">
      <c r="A93" s="48" t="s">
        <v>109</v>
      </c>
      <c r="B93" s="40" t="s">
        <v>120</v>
      </c>
      <c r="C93" s="45">
        <v>622027.66</v>
      </c>
      <c r="D93" s="45">
        <v>675742.56</v>
      </c>
      <c r="E93" s="39">
        <v>53714.9</v>
      </c>
      <c r="F93" s="41">
        <v>108.6</v>
      </c>
    </row>
    <row r="94" spans="1:6" ht="38.25">
      <c r="A94" s="48" t="s">
        <v>79</v>
      </c>
      <c r="B94" s="40" t="s">
        <v>80</v>
      </c>
      <c r="C94" s="45">
        <v>-6971.52</v>
      </c>
      <c r="D94" s="45">
        <v>-38606.1</v>
      </c>
      <c r="E94" s="39">
        <v>-31634.6</v>
      </c>
      <c r="F94" s="41">
        <v>553.8</v>
      </c>
    </row>
  </sheetData>
  <sheetProtection/>
  <mergeCells count="6">
    <mergeCell ref="A1:F1"/>
    <mergeCell ref="A3:A4"/>
    <mergeCell ref="B3:B4"/>
    <mergeCell ref="C3:C4"/>
    <mergeCell ref="E3:F3"/>
    <mergeCell ref="D3:D4"/>
  </mergeCells>
  <printOptions/>
  <pageMargins left="0.4724409448818898" right="0.2362204724409449" top="0" bottom="0" header="0.15748031496062992" footer="0.1968503937007874"/>
  <pageSetup firstPageNumber="2" useFirstPageNumber="1" fitToHeight="0" fitToWidth="1"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Peteneva</cp:lastModifiedBy>
  <cp:lastPrinted>2021-12-09T04:32:19Z</cp:lastPrinted>
  <dcterms:created xsi:type="dcterms:W3CDTF">2016-04-05T04:35:34Z</dcterms:created>
  <dcterms:modified xsi:type="dcterms:W3CDTF">2021-12-09T04:32:31Z</dcterms:modified>
  <cp:category/>
  <cp:version/>
  <cp:contentType/>
  <cp:contentStatus/>
</cp:coreProperties>
</file>