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Петенева\Анализ исполнения бюджета по доходам\2023\Октябрь 2023\"/>
    </mc:Choice>
  </mc:AlternateContent>
  <bookViews>
    <workbookView xWindow="0" yWindow="0" windowWidth="28800" windowHeight="11145"/>
  </bookViews>
  <sheets>
    <sheet name="Отчет" sheetId="2" r:id="rId1"/>
  </sheets>
  <calcPr calcId="162913"/>
</workbook>
</file>

<file path=xl/calcChain.xml><?xml version="1.0" encoding="utf-8"?>
<calcChain xmlns="http://schemas.openxmlformats.org/spreadsheetml/2006/main">
  <c r="I19" i="2" l="1"/>
  <c r="J19" i="2"/>
  <c r="H19" i="2"/>
  <c r="O19" i="2" l="1"/>
  <c r="P19" i="2"/>
  <c r="N19" i="2"/>
  <c r="L19" i="2"/>
  <c r="M19" i="2"/>
  <c r="Q19" i="2"/>
  <c r="R19" i="2"/>
  <c r="S19" i="2"/>
  <c r="K19" i="2"/>
  <c r="C19" i="2"/>
  <c r="D19" i="2"/>
  <c r="E19" i="2"/>
  <c r="F19" i="2"/>
  <c r="G19" i="2"/>
  <c r="B19" i="2"/>
  <c r="R59" i="2"/>
  <c r="S59" i="2"/>
  <c r="Q59" i="2"/>
  <c r="O59" i="2"/>
  <c r="P59" i="2"/>
  <c r="N59" i="2"/>
  <c r="I59" i="2"/>
  <c r="J59" i="2"/>
  <c r="H59" i="2"/>
  <c r="E59" i="2"/>
  <c r="G59" i="2"/>
  <c r="K59" i="2"/>
  <c r="B59" i="2"/>
  <c r="M59" i="2"/>
  <c r="D59" i="2"/>
</calcChain>
</file>

<file path=xl/sharedStrings.xml><?xml version="1.0" encoding="utf-8"?>
<sst xmlns="http://schemas.openxmlformats.org/spreadsheetml/2006/main" count="250" uniqueCount="61">
  <si>
    <t>Анализ поступлений налоговых и неналоговых доходов в консолидированный бюджет Республики Алтай</t>
  </si>
  <si>
    <t>по состоянию на  1 ноября 2023 г.</t>
  </si>
  <si>
    <t>Республика Алтай</t>
  </si>
  <si>
    <t>Наименование показателя</t>
  </si>
  <si>
    <t>Фактическое поступление текущий год</t>
  </si>
  <si>
    <t>Годовые  назначения</t>
  </si>
  <si>
    <t xml:space="preserve">% исполнения годовых плановых назначений </t>
  </si>
  <si>
    <t>Фактическое поступление прошлый год</t>
  </si>
  <si>
    <t>Темп роста доходов, %</t>
  </si>
  <si>
    <t>Отклонение фактического поступления</t>
  </si>
  <si>
    <t>КБ РА</t>
  </si>
  <si>
    <t>в том числе:</t>
  </si>
  <si>
    <t xml:space="preserve">КБ РА </t>
  </si>
  <si>
    <t>рес.бюджет</t>
  </si>
  <si>
    <t xml:space="preserve">КБ МО </t>
  </si>
  <si>
    <t xml:space="preserve">рес.бюджет </t>
  </si>
  <si>
    <t>КБ МО</t>
  </si>
  <si>
    <t>НАЛОГОВЫЕ И НЕНАЛОГОВЫЕ ДОХОДЫ</t>
  </si>
  <si>
    <t>НАЛОГОВЫЕ ДОХОДЫ</t>
  </si>
  <si>
    <t>Налог на прибыль организаций</t>
  </si>
  <si>
    <t xml:space="preserve"> -</t>
  </si>
  <si>
    <t>Налог на доходы физических лиц</t>
  </si>
  <si>
    <t>АКЦИЗЫ ПО ПОДАКЦИЗНЫМ ТОВАРАМ</t>
  </si>
  <si>
    <t>акцизы нанефтепродукты</t>
  </si>
  <si>
    <t>в тч. на нефтепродукты (дрожный фонд)</t>
  </si>
  <si>
    <t>в тч. на нефтепродукты (БКД)</t>
  </si>
  <si>
    <t xml:space="preserve">        на алкогольную продукцию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</si>
  <si>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</si>
  <si>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</si>
  <si>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</si>
  <si>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</si>
  <si>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</si>
  <si>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профессиональный доход</t>
  </si>
  <si>
    <t>НАЛОГИ НА ИМУЩЕСТВО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</si>
  <si>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</si>
  <si>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</si>
  <si>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</si>
  <si>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</si>
  <si>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>Земельный налог</t>
  </si>
  <si>
    <t>НАЛОГИ, СБОРЫ И РЕГУЛЯРНЫЕ ПЛАТЕЖИ ЗА ПОЛЬЗОВАНИЕ ПРИРОДНЫМИ РЕСУРСАМИ (в т.ч. Налог на добычу полезных ископаемых)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</si>
  <si>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</si>
  <si>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</si>
  <si>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</t>
  </si>
  <si>
    <t xml:space="preserve">Неналоговые доходы без невыясненных поступлений 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</si>
  <si>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</si>
  <si>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</si>
  <si>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</si>
  <si>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</si>
  <si>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</si>
  <si>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</si>
  <si>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</si>
  <si>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</si>
  <si>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>прочие неналоговые доходы</t>
  </si>
  <si>
    <t>самообложения граждан, зачисляемые в бюджеты сельских поселений</t>
  </si>
  <si>
    <t>Инициативные платежи</t>
  </si>
  <si>
    <t>Поступления в бюджеты субъектов РФ (перечисления из бюджетов субъектов РФ) по урегулированию расчетов между бюджетами бюджетной системы РФ по распределенным доходам</t>
  </si>
  <si>
    <t>Кроме того:</t>
  </si>
  <si>
    <t>ПРОЧИЕ БЕЗВОЗМЕЗДНЫЕ ПОСТУПЛЕНИЯ</t>
  </si>
  <si>
    <t>Источники формирования ДФ РА</t>
  </si>
  <si>
    <t>НАЛОГОВЫЕ И НЕНАЛОГОВЫЕ ДОХОДЫ без учета ДФ РА</t>
  </si>
  <si>
    <t>Единица измерения: тыс.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</si>
</sst>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_р_."/>
    <numFmt numFmtId="165" formatCode="#,##0.000"/>
  </numFmts>
  <fonts count="31" x14ac:knownFonts="1">
    <font>
      <sz val="11"/>
      <name val="Calibri"/>
      <family val="2"/>
      <scheme val="minor"/>
    </font>
    <font>
      <sz val="11"/>
      <color rgb="FF000000"/>
      <name val="Times New Roman"/>
    </font>
    <font>
      <sz val="10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sz val="12"/>
      <color rgb="FF000000"/>
      <name val="Times New Roman"/>
    </font>
    <font>
      <u/>
      <sz val="12"/>
      <color rgb="FF000000"/>
      <name val="Times New Roman"/>
    </font>
    <font>
      <b/>
      <sz val="10"/>
      <color rgb="FF000000"/>
      <name val="Times New Roman"/>
    </font>
    <font>
      <sz val="8"/>
      <color rgb="FF000000"/>
      <name val="Times New Roman"/>
    </font>
    <font>
      <b/>
      <sz val="9"/>
      <color rgb="FF000000"/>
      <name val="Times New Roman"/>
    </font>
    <font>
      <sz val="9"/>
      <color rgb="FF000000"/>
      <name val="Times New Roman"/>
    </font>
    <font>
      <i/>
      <sz val="9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i/>
      <sz val="11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i/>
      <sz val="11"/>
      <name val="Calibri"/>
      <family val="2"/>
      <scheme val="minor"/>
    </font>
    <font>
      <sz val="6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C3D69B"/>
      </patternFill>
    </fill>
    <fill>
      <patternFill patternType="solid">
        <fgColor rgb="FFC0C0C0"/>
      </patternFill>
    </fill>
    <fill>
      <patternFill patternType="solid">
        <fgColor rgb="FFFEE4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50">
    <xf numFmtId="0" fontId="0" fillId="0" borderId="0"/>
    <xf numFmtId="49" fontId="1" fillId="0" borderId="1"/>
    <xf numFmtId="0" fontId="1" fillId="0" borderId="1"/>
    <xf numFmtId="0" fontId="2" fillId="0" borderId="1">
      <alignment horizontal="left"/>
    </xf>
    <xf numFmtId="0" fontId="2" fillId="0" borderId="1">
      <alignment horizontal="center"/>
    </xf>
    <xf numFmtId="0" fontId="3" fillId="0" borderId="1"/>
    <xf numFmtId="0" fontId="2" fillId="0" borderId="1">
      <alignment horizontal="center" wrapText="1"/>
    </xf>
    <xf numFmtId="0" fontId="4" fillId="0" borderId="1">
      <alignment horizontal="left"/>
    </xf>
    <xf numFmtId="49" fontId="4" fillId="0" borderId="1">
      <alignment horizontal="center"/>
    </xf>
    <xf numFmtId="49" fontId="4" fillId="0" borderId="1">
      <alignment horizontal="left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2" fillId="0" borderId="1">
      <alignment wrapText="1"/>
    </xf>
    <xf numFmtId="49" fontId="6" fillId="0" borderId="1">
      <alignment horizontal="left" wrapText="1"/>
    </xf>
    <xf numFmtId="49" fontId="2" fillId="0" borderId="1">
      <alignment horizontal="left" wrapText="1"/>
    </xf>
    <xf numFmtId="0" fontId="1" fillId="0" borderId="1">
      <alignment horizontal="center" vertical="center" wrapText="1"/>
    </xf>
    <xf numFmtId="0" fontId="7" fillId="0" borderId="1"/>
    <xf numFmtId="49" fontId="1" fillId="0" borderId="2"/>
    <xf numFmtId="0" fontId="8" fillId="2" borderId="3">
      <alignment horizontal="center" vertical="center" wrapText="1"/>
    </xf>
    <xf numFmtId="49" fontId="8" fillId="2" borderId="4">
      <alignment horizontal="center" vertical="center" wrapText="1"/>
    </xf>
    <xf numFmtId="0" fontId="8" fillId="2" borderId="5">
      <alignment horizontal="center" vertical="center" wrapText="1"/>
    </xf>
    <xf numFmtId="49" fontId="8" fillId="2" borderId="5">
      <alignment horizontal="center" vertical="center" wrapText="1"/>
    </xf>
    <xf numFmtId="0" fontId="8" fillId="2" borderId="6">
      <alignment horizontal="center" vertical="center" wrapText="1"/>
    </xf>
    <xf numFmtId="0" fontId="1" fillId="0" borderId="7"/>
    <xf numFmtId="164" fontId="9" fillId="3" borderId="3">
      <alignment vertical="top" wrapText="1"/>
    </xf>
    <xf numFmtId="49" fontId="9" fillId="3" borderId="3">
      <alignment horizontal="center" vertical="top"/>
    </xf>
    <xf numFmtId="165" fontId="10" fillId="3" borderId="3">
      <alignment horizontal="right" shrinkToFit="1"/>
    </xf>
    <xf numFmtId="164" fontId="10" fillId="3" borderId="3">
      <alignment vertical="top" wrapText="1"/>
    </xf>
    <xf numFmtId="49" fontId="10" fillId="3" borderId="3">
      <alignment horizontal="center" vertical="top" wrapText="1"/>
    </xf>
    <xf numFmtId="164" fontId="10" fillId="0" borderId="3">
      <alignment vertical="top" wrapText="1"/>
    </xf>
    <xf numFmtId="49" fontId="8" fillId="0" borderId="3">
      <alignment horizontal="center" vertical="top"/>
    </xf>
    <xf numFmtId="165" fontId="10" fillId="0" borderId="3">
      <alignment horizontal="right" shrinkToFit="1"/>
    </xf>
    <xf numFmtId="164" fontId="11" fillId="3" borderId="3">
      <alignment vertical="top" wrapText="1"/>
    </xf>
    <xf numFmtId="49" fontId="11" fillId="3" borderId="3">
      <alignment horizontal="center" vertical="top" wrapText="1"/>
    </xf>
    <xf numFmtId="165" fontId="9" fillId="0" borderId="3">
      <alignment horizontal="right" shrinkToFit="1"/>
    </xf>
    <xf numFmtId="165" fontId="9" fillId="3" borderId="3">
      <alignment horizontal="right" shrinkToFit="1"/>
    </xf>
    <xf numFmtId="164" fontId="12" fillId="3" borderId="3">
      <alignment vertical="top" wrapText="1"/>
    </xf>
    <xf numFmtId="164" fontId="8" fillId="3" borderId="3">
      <alignment vertical="top" wrapText="1"/>
    </xf>
    <xf numFmtId="49" fontId="8" fillId="3" borderId="3">
      <alignment horizontal="center" vertical="top" wrapText="1"/>
    </xf>
    <xf numFmtId="164" fontId="8" fillId="0" borderId="3">
      <alignment vertical="top" wrapText="1"/>
    </xf>
    <xf numFmtId="164" fontId="10" fillId="0" borderId="3">
      <alignment horizontal="left" vertical="top" wrapText="1"/>
    </xf>
    <xf numFmtId="164" fontId="10" fillId="0" borderId="3">
      <alignment horizontal="left" vertical="top"/>
    </xf>
    <xf numFmtId="164" fontId="9" fillId="0" borderId="3">
      <alignment vertical="top" wrapText="1"/>
    </xf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4" borderId="1"/>
    <xf numFmtId="0" fontId="1" fillId="0" borderId="1">
      <alignment horizontal="center" vertical="center"/>
    </xf>
  </cellStyleXfs>
  <cellXfs count="76">
    <xf numFmtId="0" fontId="0" fillId="0" borderId="0" xfId="0"/>
    <xf numFmtId="0" fontId="0" fillId="0" borderId="0" xfId="0" applyProtection="1">
      <protection locked="0"/>
    </xf>
    <xf numFmtId="49" fontId="1" fillId="0" borderId="1" xfId="1" applyNumberFormat="1" applyProtection="1"/>
    <xf numFmtId="0" fontId="1" fillId="0" borderId="1" xfId="2" applyNumberFormat="1" applyProtection="1"/>
    <xf numFmtId="0" fontId="2" fillId="0" borderId="1" xfId="3" applyNumberFormat="1" applyProtection="1">
      <alignment horizontal="left"/>
    </xf>
    <xf numFmtId="0" fontId="2" fillId="0" borderId="1" xfId="4" applyNumberFormat="1" applyProtection="1">
      <alignment horizontal="center"/>
    </xf>
    <xf numFmtId="0" fontId="3" fillId="0" borderId="1" xfId="5" applyNumberFormat="1" applyProtection="1"/>
    <xf numFmtId="0" fontId="4" fillId="0" borderId="1" xfId="7" applyNumberFormat="1" applyProtection="1">
      <alignment horizontal="left"/>
    </xf>
    <xf numFmtId="49" fontId="4" fillId="0" borderId="1" xfId="9" applyNumberFormat="1" applyProtection="1">
      <alignment horizontal="left"/>
    </xf>
    <xf numFmtId="49" fontId="5" fillId="0" borderId="1" xfId="11" applyNumberFormat="1" applyProtection="1">
      <alignment horizontal="left" wrapText="1"/>
    </xf>
    <xf numFmtId="49" fontId="2" fillId="0" borderId="1" xfId="12" applyNumberFormat="1" applyProtection="1">
      <alignment wrapText="1"/>
    </xf>
    <xf numFmtId="49" fontId="2" fillId="0" borderId="1" xfId="14" applyNumberFormat="1" applyProtection="1">
      <alignment horizontal="left" wrapText="1"/>
    </xf>
    <xf numFmtId="49" fontId="1" fillId="0" borderId="2" xfId="17" applyNumberFormat="1" applyProtection="1"/>
    <xf numFmtId="0" fontId="8" fillId="2" borderId="3" xfId="18" applyNumberFormat="1" applyProtection="1">
      <alignment horizontal="center" vertical="center" wrapText="1"/>
    </xf>
    <xf numFmtId="0" fontId="8" fillId="2" borderId="5" xfId="20" applyNumberFormat="1" applyProtection="1">
      <alignment horizontal="center" vertical="center" wrapText="1"/>
    </xf>
    <xf numFmtId="0" fontId="8" fillId="2" borderId="6" xfId="22" applyNumberFormat="1" applyProtection="1">
      <alignment horizontal="center" vertical="center" wrapText="1"/>
    </xf>
    <xf numFmtId="0" fontId="1" fillId="0" borderId="7" xfId="23" applyNumberFormat="1" applyProtection="1"/>
    <xf numFmtId="165" fontId="10" fillId="3" borderId="3" xfId="26" applyNumberFormat="1" applyProtection="1">
      <alignment horizontal="right" shrinkToFit="1"/>
    </xf>
    <xf numFmtId="164" fontId="10" fillId="0" borderId="3" xfId="29" applyNumberFormat="1" applyProtection="1">
      <alignment vertical="top" wrapText="1"/>
    </xf>
    <xf numFmtId="165" fontId="10" fillId="0" borderId="3" xfId="31" applyNumberFormat="1" applyProtection="1">
      <alignment horizontal="right" shrinkToFit="1"/>
    </xf>
    <xf numFmtId="164" fontId="11" fillId="3" borderId="3" xfId="32" applyNumberFormat="1" applyProtection="1">
      <alignment vertical="top" wrapText="1"/>
    </xf>
    <xf numFmtId="165" fontId="9" fillId="0" borderId="3" xfId="34" applyNumberFormat="1" applyProtection="1">
      <alignment horizontal="right" shrinkToFit="1"/>
    </xf>
    <xf numFmtId="165" fontId="9" fillId="3" borderId="3" xfId="35" applyNumberFormat="1" applyProtection="1">
      <alignment horizontal="right" shrinkToFit="1"/>
    </xf>
    <xf numFmtId="0" fontId="16" fillId="0" borderId="1" xfId="2" applyNumberFormat="1" applyFont="1" applyProtection="1"/>
    <xf numFmtId="0" fontId="17" fillId="0" borderId="1" xfId="7" applyNumberFormat="1" applyFont="1" applyProtection="1">
      <alignment horizontal="left"/>
    </xf>
    <xf numFmtId="0" fontId="18" fillId="5" borderId="3" xfId="18" applyNumberFormat="1" applyFont="1" applyFill="1" applyProtection="1">
      <alignment horizontal="center" vertical="center" wrapText="1"/>
    </xf>
    <xf numFmtId="0" fontId="18" fillId="5" borderId="6" xfId="22" applyNumberFormat="1" applyFont="1" applyFill="1" applyProtection="1">
      <alignment horizontal="center" vertical="center" wrapText="1"/>
    </xf>
    <xf numFmtId="164" fontId="19" fillId="6" borderId="3" xfId="24" applyNumberFormat="1" applyFont="1" applyFill="1" applyProtection="1">
      <alignment vertical="top" wrapText="1"/>
    </xf>
    <xf numFmtId="165" fontId="19" fillId="6" borderId="3" xfId="26" applyNumberFormat="1" applyFont="1" applyFill="1" applyProtection="1">
      <alignment horizontal="right" shrinkToFit="1"/>
    </xf>
    <xf numFmtId="165" fontId="20" fillId="6" borderId="3" xfId="26" applyNumberFormat="1" applyFont="1" applyFill="1" applyProtection="1">
      <alignment horizontal="right" shrinkToFit="1"/>
    </xf>
    <xf numFmtId="0" fontId="21" fillId="0" borderId="7" xfId="23" applyNumberFormat="1" applyFont="1" applyProtection="1"/>
    <xf numFmtId="0" fontId="22" fillId="0" borderId="1" xfId="5" applyNumberFormat="1" applyFont="1" applyProtection="1"/>
    <xf numFmtId="0" fontId="23" fillId="0" borderId="0" xfId="0" applyFont="1" applyProtection="1">
      <protection locked="0"/>
    </xf>
    <xf numFmtId="164" fontId="24" fillId="7" borderId="3" xfId="24" applyNumberFormat="1" applyFont="1" applyFill="1" applyProtection="1">
      <alignment vertical="top" wrapText="1"/>
    </xf>
    <xf numFmtId="165" fontId="19" fillId="7" borderId="3" xfId="26" applyNumberFormat="1" applyFont="1" applyFill="1" applyProtection="1">
      <alignment horizontal="right" shrinkToFit="1"/>
    </xf>
    <xf numFmtId="165" fontId="20" fillId="7" borderId="3" xfId="26" applyNumberFormat="1" applyFont="1" applyFill="1" applyProtection="1">
      <alignment horizontal="right" shrinkToFit="1"/>
    </xf>
    <xf numFmtId="164" fontId="19" fillId="6" borderId="3" xfId="27" applyNumberFormat="1" applyFont="1" applyFill="1" applyProtection="1">
      <alignment vertical="top" wrapText="1"/>
    </xf>
    <xf numFmtId="165" fontId="25" fillId="5" borderId="3" xfId="26" applyNumberFormat="1" applyFont="1" applyFill="1" applyProtection="1">
      <alignment horizontal="right" shrinkToFit="1"/>
    </xf>
    <xf numFmtId="164" fontId="19" fillId="6" borderId="3" xfId="29" applyNumberFormat="1" applyFont="1" applyFill="1" applyProtection="1">
      <alignment vertical="top" wrapText="1"/>
    </xf>
    <xf numFmtId="165" fontId="19" fillId="6" borderId="3" xfId="31" applyNumberFormat="1" applyFont="1" applyFill="1" applyProtection="1">
      <alignment horizontal="right" shrinkToFit="1"/>
    </xf>
    <xf numFmtId="165" fontId="20" fillId="5" borderId="3" xfId="35" applyNumberFormat="1" applyFont="1" applyFill="1" applyProtection="1">
      <alignment horizontal="right" shrinkToFit="1"/>
    </xf>
    <xf numFmtId="164" fontId="24" fillId="6" borderId="3" xfId="36" applyNumberFormat="1" applyFont="1" applyFill="1" applyProtection="1">
      <alignment vertical="top" wrapText="1"/>
    </xf>
    <xf numFmtId="164" fontId="26" fillId="0" borderId="3" xfId="37" applyNumberFormat="1" applyFont="1" applyFill="1" applyProtection="1">
      <alignment vertical="top" wrapText="1"/>
    </xf>
    <xf numFmtId="165" fontId="10" fillId="0" borderId="3" xfId="26" applyNumberFormat="1" applyFill="1" applyProtection="1">
      <alignment horizontal="right" shrinkToFit="1"/>
    </xf>
    <xf numFmtId="0" fontId="3" fillId="0" borderId="1" xfId="5" applyNumberFormat="1" applyFill="1" applyProtection="1"/>
    <xf numFmtId="0" fontId="0" fillId="0" borderId="0" xfId="0" applyFill="1" applyProtection="1">
      <protection locked="0"/>
    </xf>
    <xf numFmtId="164" fontId="26" fillId="0" borderId="3" xfId="39" applyNumberFormat="1" applyFont="1" applyProtection="1">
      <alignment vertical="top" wrapText="1"/>
    </xf>
    <xf numFmtId="164" fontId="26" fillId="0" borderId="3" xfId="29" applyNumberFormat="1" applyFont="1" applyProtection="1">
      <alignment vertical="top" wrapText="1"/>
    </xf>
    <xf numFmtId="164" fontId="26" fillId="0" borderId="3" xfId="40" applyNumberFormat="1" applyFont="1" applyProtection="1">
      <alignment horizontal="left" vertical="top" wrapText="1"/>
    </xf>
    <xf numFmtId="164" fontId="26" fillId="0" borderId="3" xfId="41" applyNumberFormat="1" applyFont="1" applyProtection="1">
      <alignment horizontal="left" vertical="top"/>
    </xf>
    <xf numFmtId="164" fontId="27" fillId="0" borderId="3" xfId="42" applyNumberFormat="1" applyFont="1" applyProtection="1">
      <alignment vertical="top" wrapText="1"/>
    </xf>
    <xf numFmtId="0" fontId="28" fillId="0" borderId="0" xfId="0" applyFont="1" applyProtection="1">
      <protection locked="0"/>
    </xf>
    <xf numFmtId="164" fontId="29" fillId="0" borderId="3" xfId="29" applyNumberFormat="1" applyFont="1" applyProtection="1">
      <alignment vertical="top" wrapText="1"/>
    </xf>
    <xf numFmtId="164" fontId="19" fillId="7" borderId="3" xfId="24" applyNumberFormat="1" applyFont="1" applyFill="1" applyProtection="1">
      <alignment vertical="top" wrapText="1"/>
    </xf>
    <xf numFmtId="165" fontId="21" fillId="0" borderId="7" xfId="23" applyNumberFormat="1" applyFont="1" applyProtection="1"/>
    <xf numFmtId="164" fontId="26" fillId="0" borderId="3" xfId="41" applyNumberFormat="1" applyFont="1" applyAlignment="1" applyProtection="1">
      <alignment horizontal="left" vertical="top" wrapText="1"/>
    </xf>
    <xf numFmtId="165" fontId="1" fillId="0" borderId="7" xfId="23" applyNumberFormat="1" applyFill="1" applyProtection="1"/>
    <xf numFmtId="0" fontId="30" fillId="0" borderId="1" xfId="16" applyNumberFormat="1" applyFont="1" applyProtection="1"/>
    <xf numFmtId="0" fontId="8" fillId="2" borderId="3" xfId="18" applyNumberFormat="1" applyProtection="1">
      <alignment horizontal="center" vertical="center" wrapText="1"/>
    </xf>
    <xf numFmtId="0" fontId="8" fillId="2" borderId="3" xfId="18">
      <alignment horizontal="center" vertical="center" wrapText="1"/>
    </xf>
    <xf numFmtId="49" fontId="4" fillId="0" borderId="1" xfId="8" applyNumberFormat="1" applyProtection="1">
      <alignment horizontal="center"/>
    </xf>
    <xf numFmtId="49" fontId="4" fillId="0" borderId="1" xfId="8">
      <alignment horizontal="center"/>
    </xf>
    <xf numFmtId="49" fontId="5" fillId="0" borderId="1" xfId="10" applyNumberFormat="1" applyProtection="1">
      <alignment horizontal="center" wrapText="1"/>
    </xf>
    <xf numFmtId="49" fontId="5" fillId="0" borderId="1" xfId="10">
      <alignment horizontal="center" wrapText="1"/>
    </xf>
    <xf numFmtId="49" fontId="6" fillId="0" borderId="1" xfId="13" applyNumberFormat="1" applyProtection="1">
      <alignment horizontal="left" wrapText="1"/>
    </xf>
    <xf numFmtId="49" fontId="6" fillId="0" borderId="1" xfId="13">
      <alignment horizontal="left" wrapText="1"/>
    </xf>
    <xf numFmtId="0" fontId="1" fillId="0" borderId="1" xfId="15" applyNumberFormat="1" applyProtection="1">
      <alignment horizontal="center" vertical="center" wrapText="1"/>
    </xf>
    <xf numFmtId="0" fontId="1" fillId="0" borderId="1" xfId="15">
      <alignment horizontal="center" vertical="center" wrapText="1"/>
    </xf>
    <xf numFmtId="2" fontId="18" fillId="5" borderId="3" xfId="18" applyNumberFormat="1" applyFont="1" applyFill="1" applyProtection="1">
      <alignment horizontal="center" vertical="center" wrapText="1"/>
    </xf>
    <xf numFmtId="2" fontId="18" fillId="5" borderId="3" xfId="18" applyNumberFormat="1" applyFont="1" applyFill="1">
      <alignment horizontal="center" vertical="center" wrapText="1"/>
    </xf>
    <xf numFmtId="0" fontId="18" fillId="5" borderId="3" xfId="18" applyNumberFormat="1" applyFont="1" applyFill="1" applyProtection="1">
      <alignment horizontal="center" vertical="center" wrapText="1"/>
    </xf>
    <xf numFmtId="0" fontId="18" fillId="5" borderId="3" xfId="18" applyFont="1" applyFill="1">
      <alignment horizontal="center" vertic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2" fillId="0" borderId="1" xfId="6" applyNumberFormat="1" applyProtection="1">
      <alignment horizontal="center" wrapText="1"/>
    </xf>
    <xf numFmtId="0" fontId="2" fillId="0" borderId="1" xfId="6">
      <alignment horizontal="center" wrapText="1"/>
    </xf>
  </cellXfs>
  <cellStyles count="50">
    <cellStyle name="br" xfId="45"/>
    <cellStyle name="col" xfId="44"/>
    <cellStyle name="st48" xfId="15"/>
    <cellStyle name="style0" xfId="46"/>
    <cellStyle name="td" xfId="47"/>
    <cellStyle name="tr" xfId="43"/>
    <cellStyle name="xl21" xfId="48"/>
    <cellStyle name="xl22" xfId="1"/>
    <cellStyle name="xl23" xfId="12"/>
    <cellStyle name="xl24" xfId="14"/>
    <cellStyle name="xl25" xfId="16"/>
    <cellStyle name="xl26" xfId="17"/>
    <cellStyle name="xl27" xfId="18"/>
    <cellStyle name="xl28" xfId="20"/>
    <cellStyle name="xl29" xfId="24"/>
    <cellStyle name="xl30" xfId="27"/>
    <cellStyle name="xl31" xfId="29"/>
    <cellStyle name="xl32" xfId="32"/>
    <cellStyle name="xl33" xfId="36"/>
    <cellStyle name="xl34" xfId="37"/>
    <cellStyle name="xl35" xfId="39"/>
    <cellStyle name="xl36" xfId="40"/>
    <cellStyle name="xl37" xfId="41"/>
    <cellStyle name="xl38" xfId="42"/>
    <cellStyle name="xl39" xfId="2"/>
    <cellStyle name="xl40" xfId="19"/>
    <cellStyle name="xl41" xfId="21"/>
    <cellStyle name="xl42" xfId="25"/>
    <cellStyle name="xl43" xfId="28"/>
    <cellStyle name="xl44" xfId="30"/>
    <cellStyle name="xl45" xfId="33"/>
    <cellStyle name="xl46" xfId="38"/>
    <cellStyle name="xl47" xfId="7"/>
    <cellStyle name="xl48" xfId="22"/>
    <cellStyle name="xl49" xfId="26"/>
    <cellStyle name="xl50" xfId="31"/>
    <cellStyle name="xl51" xfId="34"/>
    <cellStyle name="xl52" xfId="49"/>
    <cellStyle name="xl53" xfId="35"/>
    <cellStyle name="xl54" xfId="3"/>
    <cellStyle name="xl55" xfId="4"/>
    <cellStyle name="xl56" xfId="6"/>
    <cellStyle name="xl57" xfId="8"/>
    <cellStyle name="xl58" xfId="10"/>
    <cellStyle name="xl59" xfId="9"/>
    <cellStyle name="xl60" xfId="11"/>
    <cellStyle name="xl61" xfId="13"/>
    <cellStyle name="xl62" xfId="23"/>
    <cellStyle name="xl63" xfId="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topLeftCell="A5" zoomScaleNormal="100" zoomScaleSheetLayoutView="100" workbookViewId="0">
      <selection activeCell="O64" sqref="O64"/>
    </sheetView>
  </sheetViews>
  <sheetFormatPr defaultColWidth="31" defaultRowHeight="15" x14ac:dyDescent="0.25"/>
  <cols>
    <col min="1" max="1" width="32" style="1" customWidth="1"/>
    <col min="2" max="2" width="12.85546875" style="1" customWidth="1"/>
    <col min="3" max="3" width="11.5703125" style="1" customWidth="1"/>
    <col min="4" max="4" width="10.7109375" style="1" customWidth="1"/>
    <col min="5" max="5" width="12.5703125" style="1" customWidth="1"/>
    <col min="6" max="6" width="11.7109375" style="1" customWidth="1"/>
    <col min="7" max="7" width="11.28515625" style="1" customWidth="1"/>
    <col min="8" max="8" width="9.28515625" style="51" customWidth="1"/>
    <col min="9" max="9" width="9.5703125" style="51" customWidth="1"/>
    <col min="10" max="10" width="10" style="51" customWidth="1"/>
    <col min="11" max="11" width="12.140625" style="1" customWidth="1"/>
    <col min="12" max="12" width="11.42578125" style="1" customWidth="1"/>
    <col min="13" max="13" width="11.140625" style="1" customWidth="1"/>
    <col min="14" max="14" width="7.42578125" style="1" customWidth="1"/>
    <col min="15" max="15" width="6.42578125" style="1" customWidth="1"/>
    <col min="16" max="16" width="6.7109375" style="1" customWidth="1"/>
    <col min="17" max="17" width="12" style="1" customWidth="1"/>
    <col min="18" max="18" width="10.85546875" style="1" customWidth="1"/>
    <col min="19" max="19" width="10.28515625" style="1" customWidth="1"/>
    <col min="20" max="20" width="22.140625" style="1" customWidth="1"/>
    <col min="21" max="16384" width="31" style="1"/>
  </cols>
  <sheetData>
    <row r="1" spans="1:21" hidden="1" x14ac:dyDescent="0.25">
      <c r="A1" s="2"/>
      <c r="B1" s="3"/>
      <c r="C1" s="3"/>
      <c r="D1" s="3"/>
      <c r="E1" s="3"/>
      <c r="F1" s="3"/>
      <c r="G1" s="3"/>
      <c r="H1" s="23"/>
      <c r="I1" s="23"/>
      <c r="J1" s="23"/>
      <c r="K1" s="3"/>
      <c r="L1" s="3"/>
      <c r="M1" s="3"/>
      <c r="N1" s="3"/>
      <c r="O1" s="4"/>
      <c r="P1" s="4"/>
      <c r="Q1" s="4"/>
      <c r="R1" s="72"/>
      <c r="S1" s="73"/>
      <c r="T1" s="3"/>
      <c r="U1" s="6"/>
    </row>
    <row r="2" spans="1:21" hidden="1" x14ac:dyDescent="0.25">
      <c r="A2" s="2"/>
      <c r="B2" s="3"/>
      <c r="C2" s="3"/>
      <c r="D2" s="3"/>
      <c r="E2" s="3"/>
      <c r="F2" s="3"/>
      <c r="G2" s="3"/>
      <c r="H2" s="23"/>
      <c r="I2" s="23"/>
      <c r="J2" s="23"/>
      <c r="K2" s="3"/>
      <c r="L2" s="3"/>
      <c r="M2" s="3"/>
      <c r="N2" s="3"/>
      <c r="O2" s="4"/>
      <c r="P2" s="4"/>
      <c r="Q2" s="4"/>
      <c r="R2" s="74"/>
      <c r="S2" s="75"/>
      <c r="T2" s="3"/>
      <c r="U2" s="6"/>
    </row>
    <row r="3" spans="1:21" ht="18.75" hidden="1" x14ac:dyDescent="0.3">
      <c r="A3" s="2"/>
      <c r="B3" s="7"/>
      <c r="C3" s="7"/>
      <c r="D3" s="7"/>
      <c r="E3" s="7"/>
      <c r="F3" s="7"/>
      <c r="G3" s="7"/>
      <c r="H3" s="24"/>
      <c r="I3" s="24"/>
      <c r="J3" s="24"/>
      <c r="K3" s="7"/>
      <c r="L3" s="7"/>
      <c r="M3" s="7"/>
      <c r="N3" s="7"/>
      <c r="O3" s="4"/>
      <c r="P3" s="4"/>
      <c r="Q3" s="4"/>
      <c r="R3" s="72"/>
      <c r="S3" s="73"/>
      <c r="T3" s="3"/>
      <c r="U3" s="6"/>
    </row>
    <row r="4" spans="1:21" ht="18.75" hidden="1" x14ac:dyDescent="0.3">
      <c r="A4" s="2"/>
      <c r="B4" s="7"/>
      <c r="C4" s="7"/>
      <c r="D4" s="7"/>
      <c r="E4" s="7"/>
      <c r="F4" s="7"/>
      <c r="G4" s="7"/>
      <c r="H4" s="24"/>
      <c r="I4" s="24"/>
      <c r="J4" s="24"/>
      <c r="K4" s="7"/>
      <c r="L4" s="7"/>
      <c r="M4" s="7"/>
      <c r="N4" s="7"/>
      <c r="O4" s="4"/>
      <c r="P4" s="4"/>
      <c r="Q4" s="4"/>
      <c r="R4" s="4"/>
      <c r="S4" s="5"/>
      <c r="T4" s="3"/>
      <c r="U4" s="6"/>
    </row>
    <row r="5" spans="1:21" ht="18.75" x14ac:dyDescent="0.3">
      <c r="A5" s="60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8"/>
      <c r="U5" s="6"/>
    </row>
    <row r="6" spans="1:21" ht="18.75" hidden="1" x14ac:dyDescent="0.3">
      <c r="A6" s="60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8"/>
      <c r="U6" s="6"/>
    </row>
    <row r="7" spans="1:21" ht="15.75" x14ac:dyDescent="0.25">
      <c r="A7" s="62" t="s">
        <v>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9"/>
      <c r="U7" s="6"/>
    </row>
    <row r="8" spans="1:21" ht="15.75" hidden="1" x14ac:dyDescent="0.25">
      <c r="A8" s="10"/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"/>
    </row>
    <row r="9" spans="1:21" x14ac:dyDescent="0.25">
      <c r="A9" s="11"/>
      <c r="B9" s="3"/>
      <c r="C9" s="3"/>
      <c r="D9" s="3"/>
      <c r="E9" s="66" t="s">
        <v>2</v>
      </c>
      <c r="F9" s="67"/>
      <c r="G9" s="67"/>
      <c r="H9" s="23"/>
      <c r="I9" s="23"/>
      <c r="J9" s="23"/>
      <c r="K9" s="3"/>
      <c r="L9" s="3"/>
      <c r="M9" s="3"/>
      <c r="N9" s="3"/>
      <c r="O9" s="3"/>
      <c r="P9" s="3"/>
      <c r="Q9" s="3"/>
      <c r="R9" s="3"/>
      <c r="S9" s="3"/>
      <c r="T9" s="3"/>
      <c r="U9" s="6"/>
    </row>
    <row r="10" spans="1:21" hidden="1" x14ac:dyDescent="0.25">
      <c r="A10" s="2"/>
      <c r="B10" s="3"/>
      <c r="C10" s="3"/>
      <c r="D10" s="3"/>
      <c r="E10" s="3"/>
      <c r="F10" s="3"/>
      <c r="G10" s="3"/>
      <c r="H10" s="23"/>
      <c r="I10" s="23"/>
      <c r="J10" s="23"/>
      <c r="K10" s="3"/>
      <c r="L10" s="3"/>
      <c r="M10" s="3"/>
      <c r="N10" s="3"/>
      <c r="O10" s="3"/>
      <c r="P10" s="3"/>
      <c r="Q10" s="3"/>
      <c r="R10" s="3"/>
      <c r="S10" s="3"/>
      <c r="T10" s="3"/>
      <c r="U10" s="6"/>
    </row>
    <row r="11" spans="1:21" x14ac:dyDescent="0.25">
      <c r="A11" s="57" t="s">
        <v>60</v>
      </c>
      <c r="B11" s="3"/>
      <c r="C11" s="3"/>
      <c r="D11" s="3"/>
      <c r="E11" s="3"/>
      <c r="F11" s="3"/>
      <c r="G11" s="3"/>
      <c r="H11" s="23"/>
      <c r="I11" s="23"/>
      <c r="J11" s="23"/>
      <c r="K11" s="3"/>
      <c r="L11" s="3"/>
      <c r="M11" s="3"/>
      <c r="N11" s="3"/>
      <c r="O11" s="3"/>
      <c r="P11" s="3"/>
      <c r="Q11" s="3"/>
      <c r="R11" s="3"/>
      <c r="S11" s="3"/>
      <c r="T11" s="3"/>
      <c r="U11" s="6"/>
    </row>
    <row r="12" spans="1:21" x14ac:dyDescent="0.25">
      <c r="A12" s="12"/>
      <c r="B12" s="3"/>
      <c r="C12" s="3"/>
      <c r="D12" s="3"/>
      <c r="E12" s="3"/>
      <c r="F12" s="3"/>
      <c r="G12" s="3"/>
      <c r="H12" s="23"/>
      <c r="I12" s="23"/>
      <c r="J12" s="23"/>
      <c r="K12" s="3"/>
      <c r="L12" s="3"/>
      <c r="M12" s="3"/>
      <c r="N12" s="3"/>
      <c r="O12" s="3"/>
      <c r="P12" s="3"/>
      <c r="Q12" s="3"/>
      <c r="R12" s="3"/>
      <c r="S12" s="3"/>
      <c r="T12" s="3"/>
      <c r="U12" s="6"/>
    </row>
    <row r="13" spans="1:21" x14ac:dyDescent="0.25">
      <c r="A13" s="58" t="s">
        <v>3</v>
      </c>
      <c r="B13" s="58" t="s">
        <v>4</v>
      </c>
      <c r="C13" s="59"/>
      <c r="D13" s="59"/>
      <c r="E13" s="58" t="s">
        <v>5</v>
      </c>
      <c r="F13" s="59"/>
      <c r="G13" s="59"/>
      <c r="H13" s="68" t="s">
        <v>6</v>
      </c>
      <c r="I13" s="69"/>
      <c r="J13" s="69"/>
      <c r="K13" s="58" t="s">
        <v>7</v>
      </c>
      <c r="L13" s="59"/>
      <c r="M13" s="59"/>
      <c r="N13" s="58" t="s">
        <v>8</v>
      </c>
      <c r="O13" s="59"/>
      <c r="P13" s="59"/>
      <c r="Q13" s="58" t="s">
        <v>9</v>
      </c>
      <c r="R13" s="59"/>
      <c r="S13" s="59"/>
      <c r="T13" s="3"/>
      <c r="U13" s="6"/>
    </row>
    <row r="14" spans="1:21" x14ac:dyDescent="0.25">
      <c r="A14" s="59"/>
      <c r="B14" s="59"/>
      <c r="C14" s="59"/>
      <c r="D14" s="59"/>
      <c r="E14" s="59"/>
      <c r="F14" s="59"/>
      <c r="G14" s="59"/>
      <c r="H14" s="69"/>
      <c r="I14" s="69"/>
      <c r="J14" s="69"/>
      <c r="K14" s="59"/>
      <c r="L14" s="59"/>
      <c r="M14" s="59"/>
      <c r="N14" s="59"/>
      <c r="O14" s="59"/>
      <c r="P14" s="59"/>
      <c r="Q14" s="59"/>
      <c r="R14" s="59"/>
      <c r="S14" s="59"/>
      <c r="T14" s="3"/>
      <c r="U14" s="6"/>
    </row>
    <row r="15" spans="1:21" x14ac:dyDescent="0.25">
      <c r="A15" s="59"/>
      <c r="B15" s="58" t="s">
        <v>10</v>
      </c>
      <c r="C15" s="58" t="s">
        <v>11</v>
      </c>
      <c r="D15" s="59"/>
      <c r="E15" s="58" t="s">
        <v>10</v>
      </c>
      <c r="F15" s="58" t="s">
        <v>11</v>
      </c>
      <c r="G15" s="59"/>
      <c r="H15" s="70" t="s">
        <v>12</v>
      </c>
      <c r="I15" s="70" t="s">
        <v>11</v>
      </c>
      <c r="J15" s="71"/>
      <c r="K15" s="58" t="s">
        <v>12</v>
      </c>
      <c r="L15" s="58" t="s">
        <v>11</v>
      </c>
      <c r="M15" s="59"/>
      <c r="N15" s="58" t="s">
        <v>12</v>
      </c>
      <c r="O15" s="58" t="s">
        <v>11</v>
      </c>
      <c r="P15" s="59"/>
      <c r="Q15" s="58" t="s">
        <v>12</v>
      </c>
      <c r="R15" s="58" t="s">
        <v>11</v>
      </c>
      <c r="S15" s="59"/>
      <c r="T15" s="3"/>
      <c r="U15" s="6"/>
    </row>
    <row r="16" spans="1:21" ht="22.5" x14ac:dyDescent="0.25">
      <c r="A16" s="59"/>
      <c r="B16" s="59"/>
      <c r="C16" s="13" t="s">
        <v>13</v>
      </c>
      <c r="D16" s="13" t="s">
        <v>14</v>
      </c>
      <c r="E16" s="59"/>
      <c r="F16" s="13" t="s">
        <v>15</v>
      </c>
      <c r="G16" s="13" t="s">
        <v>14</v>
      </c>
      <c r="H16" s="71"/>
      <c r="I16" s="25" t="s">
        <v>13</v>
      </c>
      <c r="J16" s="25" t="s">
        <v>16</v>
      </c>
      <c r="K16" s="59"/>
      <c r="L16" s="13" t="s">
        <v>13</v>
      </c>
      <c r="M16" s="13" t="s">
        <v>16</v>
      </c>
      <c r="N16" s="59"/>
      <c r="O16" s="13" t="s">
        <v>13</v>
      </c>
      <c r="P16" s="13" t="s">
        <v>16</v>
      </c>
      <c r="Q16" s="59"/>
      <c r="R16" s="13" t="s">
        <v>13</v>
      </c>
      <c r="S16" s="13" t="s">
        <v>16</v>
      </c>
      <c r="T16" s="3"/>
      <c r="U16" s="6"/>
    </row>
    <row r="17" spans="1:21" hidden="1" x14ac:dyDescent="0.25">
      <c r="A17" s="14">
        <v>1</v>
      </c>
      <c r="B17" s="15">
        <v>3</v>
      </c>
      <c r="C17" s="15">
        <v>4</v>
      </c>
      <c r="D17" s="15">
        <v>5</v>
      </c>
      <c r="E17" s="15">
        <v>6</v>
      </c>
      <c r="F17" s="15">
        <v>7</v>
      </c>
      <c r="G17" s="15">
        <v>8</v>
      </c>
      <c r="H17" s="26">
        <v>9</v>
      </c>
      <c r="I17" s="26">
        <v>10</v>
      </c>
      <c r="J17" s="26">
        <v>11</v>
      </c>
      <c r="K17" s="15">
        <v>12</v>
      </c>
      <c r="L17" s="15">
        <v>13</v>
      </c>
      <c r="M17" s="15">
        <v>14</v>
      </c>
      <c r="N17" s="15">
        <v>15</v>
      </c>
      <c r="O17" s="15">
        <v>16</v>
      </c>
      <c r="P17" s="15">
        <v>17</v>
      </c>
      <c r="Q17" s="15">
        <v>18</v>
      </c>
      <c r="R17" s="15">
        <v>19</v>
      </c>
      <c r="S17" s="15">
        <v>20</v>
      </c>
      <c r="T17" s="16"/>
      <c r="U17" s="6"/>
    </row>
    <row r="18" spans="1:21" s="32" customFormat="1" ht="24.75" customHeight="1" x14ac:dyDescent="0.25">
      <c r="A18" s="27" t="s">
        <v>17</v>
      </c>
      <c r="B18" s="28">
        <v>11832293.627</v>
      </c>
      <c r="C18" s="28">
        <v>7789813.6689999998</v>
      </c>
      <c r="D18" s="28">
        <v>4042484.4210000001</v>
      </c>
      <c r="E18" s="28">
        <v>14010030.932</v>
      </c>
      <c r="F18" s="28">
        <v>9375032.5999999996</v>
      </c>
      <c r="G18" s="28">
        <v>4635498.3320000004</v>
      </c>
      <c r="H18" s="29">
        <v>84.456000000000003</v>
      </c>
      <c r="I18" s="29">
        <v>83.090999999999994</v>
      </c>
      <c r="J18" s="29">
        <v>87.206999999999994</v>
      </c>
      <c r="K18" s="28">
        <v>10456022.755000001</v>
      </c>
      <c r="L18" s="28">
        <v>7194851.0920000002</v>
      </c>
      <c r="M18" s="28">
        <v>3261186.4789999998</v>
      </c>
      <c r="N18" s="28">
        <v>113.16200000000001</v>
      </c>
      <c r="O18" s="28">
        <v>108.26900000000001</v>
      </c>
      <c r="P18" s="28">
        <v>123.95699999999999</v>
      </c>
      <c r="Q18" s="28">
        <v>1376270.872</v>
      </c>
      <c r="R18" s="28">
        <v>594962.57700000005</v>
      </c>
      <c r="S18" s="28">
        <v>781297.94200000004</v>
      </c>
      <c r="T18" s="30"/>
      <c r="U18" s="31"/>
    </row>
    <row r="19" spans="1:21" s="32" customFormat="1" ht="24.75" customHeight="1" x14ac:dyDescent="0.25">
      <c r="A19" s="53" t="s">
        <v>59</v>
      </c>
      <c r="B19" s="34">
        <f>B18-B59</f>
        <v>8399045.313000001</v>
      </c>
      <c r="C19" s="34">
        <f t="shared" ref="C19:G19" si="0">C18-C59</f>
        <v>4502263.7579999994</v>
      </c>
      <c r="D19" s="34">
        <f t="shared" si="0"/>
        <v>3896786.0180000002</v>
      </c>
      <c r="E19" s="34">
        <f t="shared" si="0"/>
        <v>10222328.651999999</v>
      </c>
      <c r="F19" s="34">
        <f t="shared" si="0"/>
        <v>5744592.5</v>
      </c>
      <c r="G19" s="34">
        <f t="shared" si="0"/>
        <v>4478236.1520000007</v>
      </c>
      <c r="H19" s="35">
        <f>B19*100/E19</f>
        <v>82.163718257646977</v>
      </c>
      <c r="I19" s="35">
        <f t="shared" ref="I19:J19" si="1">C19*100/F19</f>
        <v>78.373944853355567</v>
      </c>
      <c r="J19" s="35">
        <f t="shared" si="1"/>
        <v>87.016090392188843</v>
      </c>
      <c r="K19" s="34">
        <f>K18-K59</f>
        <v>7175885.9550000001</v>
      </c>
      <c r="L19" s="34">
        <f t="shared" ref="L19:S19" si="2">L18-L59</f>
        <v>4049295.074</v>
      </c>
      <c r="M19" s="34">
        <f t="shared" si="2"/>
        <v>3126605.6969999997</v>
      </c>
      <c r="N19" s="34">
        <f>B19*100/K19</f>
        <v>117.04541245039897</v>
      </c>
      <c r="O19" s="34">
        <f t="shared" ref="O19:P19" si="3">C19*100/L19</f>
        <v>111.18635900130995</v>
      </c>
      <c r="P19" s="34">
        <f t="shared" si="3"/>
        <v>124.63311321088534</v>
      </c>
      <c r="Q19" s="34">
        <f t="shared" si="2"/>
        <v>1223159.3580000005</v>
      </c>
      <c r="R19" s="34">
        <f t="shared" si="2"/>
        <v>452968.68400000036</v>
      </c>
      <c r="S19" s="34">
        <f t="shared" si="2"/>
        <v>770180.321</v>
      </c>
      <c r="T19" s="54"/>
      <c r="U19" s="31"/>
    </row>
    <row r="20" spans="1:21" s="32" customFormat="1" x14ac:dyDescent="0.25">
      <c r="A20" s="36" t="s">
        <v>18</v>
      </c>
      <c r="B20" s="28">
        <v>10596880.02</v>
      </c>
      <c r="C20" s="28">
        <v>7213784.2800000003</v>
      </c>
      <c r="D20" s="28">
        <v>3383095.74</v>
      </c>
      <c r="E20" s="28">
        <v>12576878.279999999</v>
      </c>
      <c r="F20" s="28">
        <v>8639078.9000000004</v>
      </c>
      <c r="G20" s="28">
        <v>3937799.38</v>
      </c>
      <c r="H20" s="29">
        <v>84.257000000000005</v>
      </c>
      <c r="I20" s="29">
        <v>83.501999999999995</v>
      </c>
      <c r="J20" s="29">
        <v>85.912999999999997</v>
      </c>
      <c r="K20" s="28">
        <v>9440920.4499999993</v>
      </c>
      <c r="L20" s="28">
        <v>6550320.9800000004</v>
      </c>
      <c r="M20" s="28">
        <v>2890599.47</v>
      </c>
      <c r="N20" s="28">
        <v>112.244</v>
      </c>
      <c r="O20" s="28">
        <v>110.129</v>
      </c>
      <c r="P20" s="28">
        <v>117.038</v>
      </c>
      <c r="Q20" s="28">
        <v>1155959.57</v>
      </c>
      <c r="R20" s="28">
        <v>663463.30000000005</v>
      </c>
      <c r="S20" s="28">
        <v>492496.27</v>
      </c>
      <c r="T20" s="30"/>
      <c r="U20" s="31"/>
    </row>
    <row r="21" spans="1:21" x14ac:dyDescent="0.25">
      <c r="A21" s="18" t="s">
        <v>19</v>
      </c>
      <c r="B21" s="19">
        <v>1507391.628</v>
      </c>
      <c r="C21" s="19">
        <v>1507391.628</v>
      </c>
      <c r="D21" s="19" t="s">
        <v>20</v>
      </c>
      <c r="E21" s="19">
        <v>1997978</v>
      </c>
      <c r="F21" s="19">
        <v>1997978</v>
      </c>
      <c r="G21" s="19" t="s">
        <v>20</v>
      </c>
      <c r="H21" s="37">
        <v>75.445999999999998</v>
      </c>
      <c r="I21" s="37">
        <v>75.445999999999998</v>
      </c>
      <c r="J21" s="37" t="s">
        <v>20</v>
      </c>
      <c r="K21" s="19">
        <v>1363456.713</v>
      </c>
      <c r="L21" s="19">
        <v>1363456.713</v>
      </c>
      <c r="M21" s="19" t="s">
        <v>20</v>
      </c>
      <c r="N21" s="17">
        <v>110.557</v>
      </c>
      <c r="O21" s="17">
        <v>110.557</v>
      </c>
      <c r="P21" s="17" t="s">
        <v>20</v>
      </c>
      <c r="Q21" s="19">
        <v>143934.91500000001</v>
      </c>
      <c r="R21" s="19">
        <v>143934.91500000001</v>
      </c>
      <c r="S21" s="19" t="s">
        <v>20</v>
      </c>
      <c r="T21" s="16"/>
      <c r="U21" s="6"/>
    </row>
    <row r="22" spans="1:21" x14ac:dyDescent="0.25">
      <c r="A22" s="18" t="s">
        <v>21</v>
      </c>
      <c r="B22" s="19">
        <v>3754428.1159999999</v>
      </c>
      <c r="C22" s="19">
        <v>2152734.0419999999</v>
      </c>
      <c r="D22" s="19">
        <v>1601694.075</v>
      </c>
      <c r="E22" s="19">
        <v>4758338.1009999998</v>
      </c>
      <c r="F22" s="19">
        <v>2756607</v>
      </c>
      <c r="G22" s="19">
        <v>2001731.101</v>
      </c>
      <c r="H22" s="37">
        <v>78.902000000000001</v>
      </c>
      <c r="I22" s="37">
        <v>78.093999999999994</v>
      </c>
      <c r="J22" s="37">
        <v>80.015000000000001</v>
      </c>
      <c r="K22" s="19">
        <v>3204940.0639999998</v>
      </c>
      <c r="L22" s="19">
        <v>1853078.446</v>
      </c>
      <c r="M22" s="19">
        <v>1351861.618</v>
      </c>
      <c r="N22" s="17">
        <v>117.145</v>
      </c>
      <c r="O22" s="17">
        <v>116.17100000000001</v>
      </c>
      <c r="P22" s="17">
        <v>118.48099999999999</v>
      </c>
      <c r="Q22" s="19">
        <v>549488.05200000003</v>
      </c>
      <c r="R22" s="19">
        <v>299655.59600000002</v>
      </c>
      <c r="S22" s="19">
        <v>249832.45699999999</v>
      </c>
      <c r="T22" s="16"/>
      <c r="U22" s="6"/>
    </row>
    <row r="23" spans="1:21" s="32" customFormat="1" ht="24" x14ac:dyDescent="0.25">
      <c r="A23" s="38" t="s">
        <v>22</v>
      </c>
      <c r="B23" s="39">
        <v>3301630.5079999999</v>
      </c>
      <c r="C23" s="39">
        <v>3155932.105</v>
      </c>
      <c r="D23" s="39">
        <v>145698.40299999999</v>
      </c>
      <c r="E23" s="39">
        <v>3467552.18</v>
      </c>
      <c r="F23" s="39">
        <v>3310290</v>
      </c>
      <c r="G23" s="39">
        <v>157262.18</v>
      </c>
      <c r="H23" s="29">
        <v>95.215000000000003</v>
      </c>
      <c r="I23" s="29">
        <v>95.337000000000003</v>
      </c>
      <c r="J23" s="29">
        <v>92.647000000000006</v>
      </c>
      <c r="K23" s="39">
        <v>3106674.8289999999</v>
      </c>
      <c r="L23" s="39">
        <v>2972094.0469999998</v>
      </c>
      <c r="M23" s="39">
        <v>134580.78200000001</v>
      </c>
      <c r="N23" s="28">
        <v>106.27500000000001</v>
      </c>
      <c r="O23" s="28">
        <v>106.185</v>
      </c>
      <c r="P23" s="28">
        <v>108.261</v>
      </c>
      <c r="Q23" s="39">
        <v>194955.679</v>
      </c>
      <c r="R23" s="39">
        <v>183838.05799999999</v>
      </c>
      <c r="S23" s="39">
        <v>11117.620999999999</v>
      </c>
      <c r="T23" s="30"/>
      <c r="U23" s="31"/>
    </row>
    <row r="24" spans="1:21" x14ac:dyDescent="0.25">
      <c r="A24" s="20" t="s">
        <v>23</v>
      </c>
      <c r="B24" s="17">
        <v>3132820.7450000001</v>
      </c>
      <c r="C24" s="17">
        <v>2987122.3420000002</v>
      </c>
      <c r="D24" s="17">
        <v>145698.40299999999</v>
      </c>
      <c r="E24" s="17">
        <v>3286901.18</v>
      </c>
      <c r="F24" s="17">
        <v>3129639</v>
      </c>
      <c r="G24" s="17">
        <v>157262.18</v>
      </c>
      <c r="H24" s="37">
        <v>95.311999999999998</v>
      </c>
      <c r="I24" s="37">
        <v>95.445999999999998</v>
      </c>
      <c r="J24" s="37">
        <v>92.647000000000006</v>
      </c>
      <c r="K24" s="17">
        <v>2970950.1069999998</v>
      </c>
      <c r="L24" s="17">
        <v>2836369.3250000002</v>
      </c>
      <c r="M24" s="17">
        <v>134580.78200000001</v>
      </c>
      <c r="N24" s="17">
        <v>105.44799999999999</v>
      </c>
      <c r="O24" s="17">
        <v>105.315</v>
      </c>
      <c r="P24" s="17">
        <v>108.261</v>
      </c>
      <c r="Q24" s="17">
        <v>161870.63800000001</v>
      </c>
      <c r="R24" s="17">
        <v>150753.01699999999</v>
      </c>
      <c r="S24" s="17">
        <v>11117.620999999999</v>
      </c>
      <c r="T24" s="16"/>
      <c r="U24" s="6"/>
    </row>
    <row r="25" spans="1:21" ht="24" x14ac:dyDescent="0.25">
      <c r="A25" s="20" t="s">
        <v>24</v>
      </c>
      <c r="B25" s="17">
        <v>971322.68500000006</v>
      </c>
      <c r="C25" s="17">
        <v>825624.28200000001</v>
      </c>
      <c r="D25" s="17">
        <v>145698.40299999999</v>
      </c>
      <c r="E25" s="17">
        <v>1022278.18</v>
      </c>
      <c r="F25" s="17">
        <v>865016</v>
      </c>
      <c r="G25" s="17">
        <v>157262.18</v>
      </c>
      <c r="H25" s="37">
        <v>95.015000000000001</v>
      </c>
      <c r="I25" s="37">
        <v>95.445999999999998</v>
      </c>
      <c r="J25" s="37">
        <v>92.647000000000006</v>
      </c>
      <c r="K25" s="17">
        <v>897205.21100000001</v>
      </c>
      <c r="L25" s="17">
        <v>762624.43</v>
      </c>
      <c r="M25" s="17">
        <v>134580.78200000001</v>
      </c>
      <c r="N25" s="17">
        <v>108.261</v>
      </c>
      <c r="O25" s="17">
        <v>108.261</v>
      </c>
      <c r="P25" s="17">
        <v>108.261</v>
      </c>
      <c r="Q25" s="17">
        <v>74117.474000000002</v>
      </c>
      <c r="R25" s="17">
        <v>62999.851999999999</v>
      </c>
      <c r="S25" s="17">
        <v>11117.620999999999</v>
      </c>
      <c r="T25" s="16"/>
      <c r="U25" s="6"/>
    </row>
    <row r="26" spans="1:21" x14ac:dyDescent="0.25">
      <c r="A26" s="20" t="s">
        <v>25</v>
      </c>
      <c r="B26" s="17">
        <v>2161498.0589999999</v>
      </c>
      <c r="C26" s="17">
        <v>2161498.0589999999</v>
      </c>
      <c r="D26" s="17" t="s">
        <v>20</v>
      </c>
      <c r="E26" s="17">
        <v>2264623</v>
      </c>
      <c r="F26" s="17">
        <v>2264623</v>
      </c>
      <c r="G26" s="17" t="s">
        <v>20</v>
      </c>
      <c r="H26" s="37">
        <v>95.445999999999998</v>
      </c>
      <c r="I26" s="37">
        <v>95.445999999999998</v>
      </c>
      <c r="J26" s="37" t="s">
        <v>20</v>
      </c>
      <c r="K26" s="17">
        <v>2073744.895</v>
      </c>
      <c r="L26" s="17">
        <v>2073744.895</v>
      </c>
      <c r="M26" s="17" t="s">
        <v>20</v>
      </c>
      <c r="N26" s="17">
        <v>104.232</v>
      </c>
      <c r="O26" s="17">
        <v>104.232</v>
      </c>
      <c r="P26" s="17" t="s">
        <v>20</v>
      </c>
      <c r="Q26" s="17">
        <v>87753.164000000004</v>
      </c>
      <c r="R26" s="17">
        <v>87753.164000000004</v>
      </c>
      <c r="S26" s="17" t="s">
        <v>20</v>
      </c>
      <c r="T26" s="16"/>
      <c r="U26" s="6"/>
    </row>
    <row r="27" spans="1:21" x14ac:dyDescent="0.25">
      <c r="A27" s="20" t="s">
        <v>26</v>
      </c>
      <c r="B27" s="17">
        <v>168809.76300000001</v>
      </c>
      <c r="C27" s="17">
        <v>168809.76300000001</v>
      </c>
      <c r="D27" s="17" t="s">
        <v>20</v>
      </c>
      <c r="E27" s="17">
        <v>180651</v>
      </c>
      <c r="F27" s="17">
        <v>180651</v>
      </c>
      <c r="G27" s="17" t="s">
        <v>20</v>
      </c>
      <c r="H27" s="37">
        <v>93.444999999999993</v>
      </c>
      <c r="I27" s="37">
        <v>93.444999999999993</v>
      </c>
      <c r="J27" s="37" t="s">
        <v>20</v>
      </c>
      <c r="K27" s="17">
        <v>135724.72200000001</v>
      </c>
      <c r="L27" s="17">
        <v>135724.72200000001</v>
      </c>
      <c r="M27" s="17" t="s">
        <v>20</v>
      </c>
      <c r="N27" s="17">
        <v>124.377</v>
      </c>
      <c r="O27" s="17">
        <v>124.377</v>
      </c>
      <c r="P27" s="17" t="s">
        <v>20</v>
      </c>
      <c r="Q27" s="17">
        <v>33085.040999999997</v>
      </c>
      <c r="R27" s="17">
        <v>33085.040999999997</v>
      </c>
      <c r="S27" s="17" t="s">
        <v>20</v>
      </c>
      <c r="T27" s="16"/>
      <c r="U27" s="6"/>
    </row>
    <row r="28" spans="1:21" s="32" customFormat="1" ht="15.75" customHeight="1" x14ac:dyDescent="0.25">
      <c r="A28" s="38" t="s">
        <v>27</v>
      </c>
      <c r="B28" s="39">
        <v>1143229.206</v>
      </c>
      <c r="C28" s="39">
        <v>31219.941999999999</v>
      </c>
      <c r="D28" s="39">
        <v>1112009.264</v>
      </c>
      <c r="E28" s="39">
        <v>1146246.058</v>
      </c>
      <c r="F28" s="39">
        <v>20645</v>
      </c>
      <c r="G28" s="39">
        <v>1125601.058</v>
      </c>
      <c r="H28" s="29">
        <v>99.736999999999995</v>
      </c>
      <c r="I28" s="29">
        <v>151.22300000000001</v>
      </c>
      <c r="J28" s="29">
        <v>98.792000000000002</v>
      </c>
      <c r="K28" s="39">
        <v>957687.93400000001</v>
      </c>
      <c r="L28" s="39">
        <v>14550.174000000001</v>
      </c>
      <c r="M28" s="39">
        <v>943137.75899999996</v>
      </c>
      <c r="N28" s="28">
        <v>119.374</v>
      </c>
      <c r="O28" s="28">
        <v>214.56700000000001</v>
      </c>
      <c r="P28" s="28">
        <v>117.905</v>
      </c>
      <c r="Q28" s="39">
        <v>185541.272</v>
      </c>
      <c r="R28" s="39">
        <v>16669.768</v>
      </c>
      <c r="S28" s="39">
        <v>168871.505</v>
      </c>
      <c r="T28" s="30"/>
      <c r="U28" s="31"/>
    </row>
    <row r="29" spans="1:21" ht="24" x14ac:dyDescent="0.25">
      <c r="A29" s="18" t="s">
        <v>28</v>
      </c>
      <c r="B29" s="19">
        <v>1071474.7150000001</v>
      </c>
      <c r="C29" s="19" t="s">
        <v>20</v>
      </c>
      <c r="D29" s="19">
        <v>1071474.7150000001</v>
      </c>
      <c r="E29" s="19">
        <v>1061476.96</v>
      </c>
      <c r="F29" s="19" t="s">
        <v>20</v>
      </c>
      <c r="G29" s="19">
        <v>1061476.96</v>
      </c>
      <c r="H29" s="37">
        <v>100.94199999999999</v>
      </c>
      <c r="I29" s="37" t="s">
        <v>20</v>
      </c>
      <c r="J29" s="37">
        <v>100.94199999999999</v>
      </c>
      <c r="K29" s="19">
        <v>896266.55500000005</v>
      </c>
      <c r="L29" s="19" t="s">
        <v>20</v>
      </c>
      <c r="M29" s="19">
        <v>896266.55500000005</v>
      </c>
      <c r="N29" s="17">
        <v>119.54900000000001</v>
      </c>
      <c r="O29" s="17" t="s">
        <v>20</v>
      </c>
      <c r="P29" s="17">
        <v>119.54900000000001</v>
      </c>
      <c r="Q29" s="19">
        <v>175208.16</v>
      </c>
      <c r="R29" s="19" t="s">
        <v>20</v>
      </c>
      <c r="S29" s="19">
        <v>175208.16</v>
      </c>
      <c r="T29" s="16"/>
      <c r="U29" s="6"/>
    </row>
    <row r="30" spans="1:21" ht="24" x14ac:dyDescent="0.25">
      <c r="A30" s="18" t="s">
        <v>29</v>
      </c>
      <c r="B30" s="19">
        <v>187.89400000000001</v>
      </c>
      <c r="C30" s="19" t="s">
        <v>20</v>
      </c>
      <c r="D30" s="19">
        <v>187.89400000000001</v>
      </c>
      <c r="E30" s="19">
        <v>57.6</v>
      </c>
      <c r="F30" s="19" t="s">
        <v>20</v>
      </c>
      <c r="G30" s="19">
        <v>57.6</v>
      </c>
      <c r="H30" s="37">
        <v>326.20499999999998</v>
      </c>
      <c r="I30" s="37" t="s">
        <v>20</v>
      </c>
      <c r="J30" s="37">
        <v>326.20499999999998</v>
      </c>
      <c r="K30" s="19">
        <v>-71.659000000000006</v>
      </c>
      <c r="L30" s="19" t="s">
        <v>20</v>
      </c>
      <c r="M30" s="19">
        <v>-71.659000000000006</v>
      </c>
      <c r="N30" s="17">
        <v>-262.20600000000002</v>
      </c>
      <c r="O30" s="17" t="s">
        <v>20</v>
      </c>
      <c r="P30" s="17">
        <v>-262.20600000000002</v>
      </c>
      <c r="Q30" s="19">
        <v>259.553</v>
      </c>
      <c r="R30" s="19" t="s">
        <v>20</v>
      </c>
      <c r="S30" s="19">
        <v>259.553</v>
      </c>
      <c r="T30" s="16"/>
      <c r="U30" s="6"/>
    </row>
    <row r="31" spans="1:21" x14ac:dyDescent="0.25">
      <c r="A31" s="18" t="s">
        <v>30</v>
      </c>
      <c r="B31" s="21">
        <v>6975.2910000000002</v>
      </c>
      <c r="C31" s="21" t="s">
        <v>20</v>
      </c>
      <c r="D31" s="21">
        <v>6975.2910000000002</v>
      </c>
      <c r="E31" s="21">
        <v>13881.758</v>
      </c>
      <c r="F31" s="21" t="s">
        <v>20</v>
      </c>
      <c r="G31" s="21">
        <v>13881.758</v>
      </c>
      <c r="H31" s="40">
        <v>50.247999999999998</v>
      </c>
      <c r="I31" s="40" t="s">
        <v>20</v>
      </c>
      <c r="J31" s="40">
        <v>50.247999999999998</v>
      </c>
      <c r="K31" s="21">
        <v>11372.367</v>
      </c>
      <c r="L31" s="21">
        <v>33.499000000000002</v>
      </c>
      <c r="M31" s="21">
        <v>11338.868</v>
      </c>
      <c r="N31" s="22">
        <v>61.335000000000001</v>
      </c>
      <c r="O31" s="22" t="s">
        <v>20</v>
      </c>
      <c r="P31" s="22">
        <v>61.517000000000003</v>
      </c>
      <c r="Q31" s="21">
        <v>-4397.076</v>
      </c>
      <c r="R31" s="21">
        <v>-33.499000000000002</v>
      </c>
      <c r="S31" s="21">
        <v>-4363.5770000000002</v>
      </c>
      <c r="T31" s="16"/>
      <c r="U31" s="6"/>
    </row>
    <row r="32" spans="1:21" ht="24" x14ac:dyDescent="0.25">
      <c r="A32" s="18" t="s">
        <v>31</v>
      </c>
      <c r="B32" s="19">
        <v>33371.364999999998</v>
      </c>
      <c r="C32" s="19" t="s">
        <v>20</v>
      </c>
      <c r="D32" s="19">
        <v>33371.364999999998</v>
      </c>
      <c r="E32" s="19">
        <v>50184.74</v>
      </c>
      <c r="F32" s="19" t="s">
        <v>20</v>
      </c>
      <c r="G32" s="19">
        <v>50184.74</v>
      </c>
      <c r="H32" s="37">
        <v>66.497</v>
      </c>
      <c r="I32" s="37" t="s">
        <v>20</v>
      </c>
      <c r="J32" s="37">
        <v>66.497</v>
      </c>
      <c r="K32" s="19">
        <v>35603.995000000003</v>
      </c>
      <c r="L32" s="19" t="s">
        <v>20</v>
      </c>
      <c r="M32" s="19">
        <v>35603.995000000003</v>
      </c>
      <c r="N32" s="17">
        <v>93.728999999999999</v>
      </c>
      <c r="O32" s="17" t="s">
        <v>20</v>
      </c>
      <c r="P32" s="17">
        <v>93.728999999999999</v>
      </c>
      <c r="Q32" s="19">
        <v>-2232.63</v>
      </c>
      <c r="R32" s="19" t="s">
        <v>20</v>
      </c>
      <c r="S32" s="19">
        <v>-2232.63</v>
      </c>
      <c r="T32" s="16"/>
      <c r="U32" s="6"/>
    </row>
    <row r="33" spans="1:21" x14ac:dyDescent="0.25">
      <c r="A33" s="18" t="s">
        <v>32</v>
      </c>
      <c r="B33" s="19">
        <v>31219.941999999999</v>
      </c>
      <c r="C33" s="19">
        <v>31219.941999999999</v>
      </c>
      <c r="D33" s="19" t="s">
        <v>20</v>
      </c>
      <c r="E33" s="19">
        <v>20645</v>
      </c>
      <c r="F33" s="19">
        <v>20645</v>
      </c>
      <c r="G33" s="19" t="s">
        <v>20</v>
      </c>
      <c r="H33" s="37">
        <v>151.22300000000001</v>
      </c>
      <c r="I33" s="37">
        <v>151.22300000000001</v>
      </c>
      <c r="J33" s="37" t="s">
        <v>20</v>
      </c>
      <c r="K33" s="19">
        <v>14516.674999999999</v>
      </c>
      <c r="L33" s="19">
        <v>14516.674999999999</v>
      </c>
      <c r="M33" s="19" t="s">
        <v>20</v>
      </c>
      <c r="N33" s="17">
        <v>215.06299999999999</v>
      </c>
      <c r="O33" s="17">
        <v>215.06299999999999</v>
      </c>
      <c r="P33" s="17" t="s">
        <v>20</v>
      </c>
      <c r="Q33" s="19">
        <v>16703.267</v>
      </c>
      <c r="R33" s="19">
        <v>16703.267</v>
      </c>
      <c r="S33" s="19" t="s">
        <v>20</v>
      </c>
      <c r="T33" s="16"/>
      <c r="U33" s="6"/>
    </row>
    <row r="34" spans="1:21" s="32" customFormat="1" x14ac:dyDescent="0.25">
      <c r="A34" s="38" t="s">
        <v>33</v>
      </c>
      <c r="B34" s="39">
        <v>719616.12100000004</v>
      </c>
      <c r="C34" s="39">
        <v>341434.91499999998</v>
      </c>
      <c r="D34" s="39">
        <v>378181.20600000001</v>
      </c>
      <c r="E34" s="39">
        <v>1033539.499</v>
      </c>
      <c r="F34" s="39">
        <v>525816</v>
      </c>
      <c r="G34" s="39">
        <v>507723.49900000001</v>
      </c>
      <c r="H34" s="29">
        <v>69.626000000000005</v>
      </c>
      <c r="I34" s="29">
        <v>64.933999999999997</v>
      </c>
      <c r="J34" s="29">
        <v>74.486000000000004</v>
      </c>
      <c r="K34" s="39">
        <v>685582.08200000005</v>
      </c>
      <c r="L34" s="39">
        <v>325296.12</v>
      </c>
      <c r="M34" s="39">
        <v>360285.962</v>
      </c>
      <c r="N34" s="28">
        <v>104.964</v>
      </c>
      <c r="O34" s="28">
        <v>104.961</v>
      </c>
      <c r="P34" s="28">
        <v>104.967</v>
      </c>
      <c r="Q34" s="39">
        <v>34034.038999999997</v>
      </c>
      <c r="R34" s="39">
        <v>16138.795</v>
      </c>
      <c r="S34" s="39">
        <v>17895.243999999999</v>
      </c>
      <c r="T34" s="30"/>
      <c r="U34" s="31"/>
    </row>
    <row r="35" spans="1:21" x14ac:dyDescent="0.25">
      <c r="A35" s="18" t="s">
        <v>34</v>
      </c>
      <c r="B35" s="19">
        <v>36723.864000000001</v>
      </c>
      <c r="C35" s="19" t="s">
        <v>20</v>
      </c>
      <c r="D35" s="19">
        <v>36723.864000000001</v>
      </c>
      <c r="E35" s="19">
        <v>66776.235000000001</v>
      </c>
      <c r="F35" s="19" t="s">
        <v>20</v>
      </c>
      <c r="G35" s="19">
        <v>66776.235000000001</v>
      </c>
      <c r="H35" s="37">
        <v>54.994999999999997</v>
      </c>
      <c r="I35" s="37" t="s">
        <v>20</v>
      </c>
      <c r="J35" s="37">
        <v>54.994999999999997</v>
      </c>
      <c r="K35" s="19">
        <v>22501.89</v>
      </c>
      <c r="L35" s="19" t="s">
        <v>20</v>
      </c>
      <c r="M35" s="19">
        <v>22501.89</v>
      </c>
      <c r="N35" s="17">
        <v>163.203</v>
      </c>
      <c r="O35" s="17" t="s">
        <v>20</v>
      </c>
      <c r="P35" s="17">
        <v>163.203</v>
      </c>
      <c r="Q35" s="19">
        <v>14221.974</v>
      </c>
      <c r="R35" s="19" t="s">
        <v>20</v>
      </c>
      <c r="S35" s="19">
        <v>14221.974</v>
      </c>
      <c r="T35" s="16"/>
      <c r="U35" s="6"/>
    </row>
    <row r="36" spans="1:21" x14ac:dyDescent="0.25">
      <c r="A36" s="18" t="s">
        <v>35</v>
      </c>
      <c r="B36" s="21">
        <v>481554.96799999999</v>
      </c>
      <c r="C36" s="21">
        <v>240777.484</v>
      </c>
      <c r="D36" s="21">
        <v>240777.484</v>
      </c>
      <c r="E36" s="21">
        <v>608782.77</v>
      </c>
      <c r="F36" s="21">
        <v>320583</v>
      </c>
      <c r="G36" s="21">
        <v>288199.77</v>
      </c>
      <c r="H36" s="40">
        <v>79.100999999999999</v>
      </c>
      <c r="I36" s="40">
        <v>75.105999999999995</v>
      </c>
      <c r="J36" s="40">
        <v>83.545000000000002</v>
      </c>
      <c r="K36" s="21">
        <v>475222.63699999999</v>
      </c>
      <c r="L36" s="21">
        <v>237611.318</v>
      </c>
      <c r="M36" s="21">
        <v>237611.31899999999</v>
      </c>
      <c r="N36" s="22">
        <v>101.33199999999999</v>
      </c>
      <c r="O36" s="22">
        <v>101.33199999999999</v>
      </c>
      <c r="P36" s="22">
        <v>101.33199999999999</v>
      </c>
      <c r="Q36" s="21">
        <v>6332.3310000000001</v>
      </c>
      <c r="R36" s="21">
        <v>3166.1660000000002</v>
      </c>
      <c r="S36" s="21">
        <v>3166.165</v>
      </c>
      <c r="T36" s="16"/>
      <c r="U36" s="6"/>
    </row>
    <row r="37" spans="1:21" x14ac:dyDescent="0.25">
      <c r="A37" s="18" t="s">
        <v>36</v>
      </c>
      <c r="B37" s="19">
        <v>100657.432</v>
      </c>
      <c r="C37" s="19">
        <v>100657.432</v>
      </c>
      <c r="D37" s="19" t="s">
        <v>20</v>
      </c>
      <c r="E37" s="19">
        <v>205233</v>
      </c>
      <c r="F37" s="19">
        <v>205233</v>
      </c>
      <c r="G37" s="19" t="s">
        <v>20</v>
      </c>
      <c r="H37" s="37">
        <v>49.045000000000002</v>
      </c>
      <c r="I37" s="37">
        <v>49.045000000000002</v>
      </c>
      <c r="J37" s="37" t="s">
        <v>20</v>
      </c>
      <c r="K37" s="19">
        <v>87684.801999999996</v>
      </c>
      <c r="L37" s="19">
        <v>87684.801999999996</v>
      </c>
      <c r="M37" s="19" t="s">
        <v>20</v>
      </c>
      <c r="N37" s="17">
        <v>114.795</v>
      </c>
      <c r="O37" s="17">
        <v>114.795</v>
      </c>
      <c r="P37" s="17" t="s">
        <v>20</v>
      </c>
      <c r="Q37" s="19">
        <v>12972.63</v>
      </c>
      <c r="R37" s="19">
        <v>12972.63</v>
      </c>
      <c r="S37" s="19" t="s">
        <v>20</v>
      </c>
      <c r="T37" s="16"/>
      <c r="U37" s="6"/>
    </row>
    <row r="38" spans="1:21" x14ac:dyDescent="0.25">
      <c r="A38" s="18" t="s">
        <v>37</v>
      </c>
      <c r="B38" s="19">
        <v>-4</v>
      </c>
      <c r="C38" s="19" t="s">
        <v>20</v>
      </c>
      <c r="D38" s="19">
        <v>-4</v>
      </c>
      <c r="E38" s="19" t="s">
        <v>20</v>
      </c>
      <c r="F38" s="19" t="s">
        <v>20</v>
      </c>
      <c r="G38" s="19" t="s">
        <v>20</v>
      </c>
      <c r="H38" s="37" t="s">
        <v>20</v>
      </c>
      <c r="I38" s="37" t="s">
        <v>20</v>
      </c>
      <c r="J38" s="37" t="s">
        <v>20</v>
      </c>
      <c r="K38" s="19" t="s">
        <v>20</v>
      </c>
      <c r="L38" s="19" t="s">
        <v>20</v>
      </c>
      <c r="M38" s="19" t="s">
        <v>20</v>
      </c>
      <c r="N38" s="17" t="s">
        <v>20</v>
      </c>
      <c r="O38" s="17" t="s">
        <v>20</v>
      </c>
      <c r="P38" s="17" t="s">
        <v>20</v>
      </c>
      <c r="Q38" s="19">
        <v>-4</v>
      </c>
      <c r="R38" s="19" t="s">
        <v>20</v>
      </c>
      <c r="S38" s="19">
        <v>-4</v>
      </c>
      <c r="T38" s="16"/>
      <c r="U38" s="6"/>
    </row>
    <row r="39" spans="1:21" x14ac:dyDescent="0.25">
      <c r="A39" s="18" t="s">
        <v>38</v>
      </c>
      <c r="B39" s="19">
        <v>100683.857</v>
      </c>
      <c r="C39" s="19" t="s">
        <v>20</v>
      </c>
      <c r="D39" s="19">
        <v>100683.857</v>
      </c>
      <c r="E39" s="19">
        <v>152747.49400000001</v>
      </c>
      <c r="F39" s="19" t="s">
        <v>20</v>
      </c>
      <c r="G39" s="19">
        <v>152747.49400000001</v>
      </c>
      <c r="H39" s="37">
        <v>65.915000000000006</v>
      </c>
      <c r="I39" s="37" t="s">
        <v>20</v>
      </c>
      <c r="J39" s="37">
        <v>65.915000000000006</v>
      </c>
      <c r="K39" s="19">
        <v>100172.753</v>
      </c>
      <c r="L39" s="19" t="s">
        <v>20</v>
      </c>
      <c r="M39" s="19">
        <v>100172.753</v>
      </c>
      <c r="N39" s="17">
        <v>100.51</v>
      </c>
      <c r="O39" s="17" t="s">
        <v>20</v>
      </c>
      <c r="P39" s="17">
        <v>100.51</v>
      </c>
      <c r="Q39" s="19">
        <v>511.10399999999998</v>
      </c>
      <c r="R39" s="19" t="s">
        <v>20</v>
      </c>
      <c r="S39" s="19">
        <v>511.10399999999998</v>
      </c>
      <c r="T39" s="16"/>
      <c r="U39" s="6"/>
    </row>
    <row r="40" spans="1:21" ht="24.75" x14ac:dyDescent="0.25">
      <c r="A40" s="52" t="s">
        <v>39</v>
      </c>
      <c r="B40" s="19">
        <v>108287.38400000001</v>
      </c>
      <c r="C40" s="19" t="s">
        <v>20</v>
      </c>
      <c r="D40" s="19">
        <v>108287.38400000001</v>
      </c>
      <c r="E40" s="19">
        <v>103298.92</v>
      </c>
      <c r="F40" s="19" t="s">
        <v>20</v>
      </c>
      <c r="G40" s="19">
        <v>103298.92</v>
      </c>
      <c r="H40" s="37">
        <v>104.82899999999999</v>
      </c>
      <c r="I40" s="37" t="s">
        <v>20</v>
      </c>
      <c r="J40" s="37">
        <v>104.82899999999999</v>
      </c>
      <c r="K40" s="19">
        <v>69297.005999999994</v>
      </c>
      <c r="L40" s="19">
        <v>-1.4E-2</v>
      </c>
      <c r="M40" s="19">
        <v>69297.02</v>
      </c>
      <c r="N40" s="17">
        <v>156.26599999999999</v>
      </c>
      <c r="O40" s="17" t="s">
        <v>20</v>
      </c>
      <c r="P40" s="17">
        <v>156.26599999999999</v>
      </c>
      <c r="Q40" s="19">
        <v>38990.377999999997</v>
      </c>
      <c r="R40" s="19">
        <v>1.4E-2</v>
      </c>
      <c r="S40" s="19">
        <v>38990.364000000001</v>
      </c>
      <c r="T40" s="16"/>
      <c r="U40" s="6"/>
    </row>
    <row r="41" spans="1:21" x14ac:dyDescent="0.25">
      <c r="A41" s="18" t="s">
        <v>40</v>
      </c>
      <c r="B41" s="19">
        <v>62288.777000000002</v>
      </c>
      <c r="C41" s="19">
        <v>25066.235000000001</v>
      </c>
      <c r="D41" s="19">
        <v>37222.542000000001</v>
      </c>
      <c r="E41" s="19">
        <v>69910.906000000003</v>
      </c>
      <c r="F41" s="19">
        <v>27742.9</v>
      </c>
      <c r="G41" s="19">
        <v>42168.006000000001</v>
      </c>
      <c r="H41" s="37">
        <v>89.096999999999994</v>
      </c>
      <c r="I41" s="37">
        <v>90.352000000000004</v>
      </c>
      <c r="J41" s="37">
        <v>88.272000000000006</v>
      </c>
      <c r="K41" s="19">
        <v>53291.086000000003</v>
      </c>
      <c r="L41" s="19">
        <v>21845.325000000001</v>
      </c>
      <c r="M41" s="19">
        <v>31445.760999999999</v>
      </c>
      <c r="N41" s="17">
        <v>116.884</v>
      </c>
      <c r="O41" s="17">
        <v>114.744</v>
      </c>
      <c r="P41" s="17">
        <v>118.371</v>
      </c>
      <c r="Q41" s="19">
        <v>8997.6910000000007</v>
      </c>
      <c r="R41" s="19">
        <v>3220.91</v>
      </c>
      <c r="S41" s="19">
        <v>5776.7809999999999</v>
      </c>
      <c r="T41" s="16"/>
      <c r="U41" s="6"/>
    </row>
    <row r="42" spans="1:21" ht="24.75" x14ac:dyDescent="0.25">
      <c r="A42" s="52" t="s">
        <v>41</v>
      </c>
      <c r="B42" s="19">
        <v>8.2789999999999999</v>
      </c>
      <c r="C42" s="19">
        <v>5.4139999999999997</v>
      </c>
      <c r="D42" s="19">
        <v>2.8650000000000002</v>
      </c>
      <c r="E42" s="19">
        <v>14.62</v>
      </c>
      <c r="F42" s="19" t="s">
        <v>20</v>
      </c>
      <c r="G42" s="19">
        <v>14.62</v>
      </c>
      <c r="H42" s="37">
        <v>56.628</v>
      </c>
      <c r="I42" s="37" t="s">
        <v>20</v>
      </c>
      <c r="J42" s="37">
        <v>19.596</v>
      </c>
      <c r="K42" s="19">
        <v>-9.2669999999999995</v>
      </c>
      <c r="L42" s="19">
        <v>0.16600000000000001</v>
      </c>
      <c r="M42" s="19">
        <v>-9.4339999999999993</v>
      </c>
      <c r="N42" s="17">
        <v>-89.338999999999999</v>
      </c>
      <c r="O42" s="17">
        <v>3261.4459999999999</v>
      </c>
      <c r="P42" s="17">
        <v>-30.369</v>
      </c>
      <c r="Q42" s="19">
        <v>17.545999999999999</v>
      </c>
      <c r="R42" s="19">
        <v>5.2480000000000002</v>
      </c>
      <c r="S42" s="19">
        <v>12.298999999999999</v>
      </c>
      <c r="T42" s="16"/>
      <c r="U42" s="6"/>
    </row>
    <row r="43" spans="1:21" s="32" customFormat="1" x14ac:dyDescent="0.25">
      <c r="A43" s="41" t="s">
        <v>42</v>
      </c>
      <c r="B43" s="28">
        <v>1235413.608</v>
      </c>
      <c r="C43" s="28">
        <v>576029.38899999997</v>
      </c>
      <c r="D43" s="28">
        <v>659388.68299999996</v>
      </c>
      <c r="E43" s="28">
        <v>1433152.648</v>
      </c>
      <c r="F43" s="28">
        <v>735953.7</v>
      </c>
      <c r="G43" s="28">
        <v>697698.94799999997</v>
      </c>
      <c r="H43" s="29">
        <v>86.203000000000003</v>
      </c>
      <c r="I43" s="29">
        <v>78.27</v>
      </c>
      <c r="J43" s="29">
        <v>94.509</v>
      </c>
      <c r="K43" s="28">
        <v>1015102.309</v>
      </c>
      <c r="L43" s="28">
        <v>644530.11499999999</v>
      </c>
      <c r="M43" s="28">
        <v>370587.011</v>
      </c>
      <c r="N43" s="28">
        <v>121.703</v>
      </c>
      <c r="O43" s="28">
        <v>89.372</v>
      </c>
      <c r="P43" s="28">
        <v>177.93100000000001</v>
      </c>
      <c r="Q43" s="28">
        <v>220311.299</v>
      </c>
      <c r="R43" s="28">
        <v>-68500.725999999995</v>
      </c>
      <c r="S43" s="28">
        <v>288801.67200000002</v>
      </c>
      <c r="T43" s="30"/>
      <c r="U43" s="31"/>
    </row>
    <row r="44" spans="1:21" s="32" customFormat="1" ht="24" x14ac:dyDescent="0.25">
      <c r="A44" s="27" t="s">
        <v>43</v>
      </c>
      <c r="B44" s="28">
        <v>1236332.9210000001</v>
      </c>
      <c r="C44" s="28">
        <v>576972.16299999994</v>
      </c>
      <c r="D44" s="28">
        <v>659365.22199999995</v>
      </c>
      <c r="E44" s="28">
        <v>1433152.648</v>
      </c>
      <c r="F44" s="28">
        <v>735953.7</v>
      </c>
      <c r="G44" s="28">
        <v>697698.94799999997</v>
      </c>
      <c r="H44" s="29">
        <v>86.266999999999996</v>
      </c>
      <c r="I44" s="29">
        <v>78.397999999999996</v>
      </c>
      <c r="J44" s="29">
        <v>94.506</v>
      </c>
      <c r="K44" s="28">
        <v>1015565.24</v>
      </c>
      <c r="L44" s="28">
        <v>645187.04099999997</v>
      </c>
      <c r="M44" s="28">
        <v>370385.34600000002</v>
      </c>
      <c r="N44" s="28">
        <v>121.738</v>
      </c>
      <c r="O44" s="28">
        <v>89.427000000000007</v>
      </c>
      <c r="P44" s="28">
        <v>178.02099999999999</v>
      </c>
      <c r="Q44" s="28">
        <v>220767.68100000001</v>
      </c>
      <c r="R44" s="28">
        <v>-68214.877999999997</v>
      </c>
      <c r="S44" s="28">
        <v>288979.87599999999</v>
      </c>
      <c r="T44" s="30"/>
      <c r="U44" s="31"/>
    </row>
    <row r="45" spans="1:21" s="45" customFormat="1" ht="31.5" x14ac:dyDescent="0.25">
      <c r="A45" s="42" t="s">
        <v>44</v>
      </c>
      <c r="B45" s="43">
        <v>312895.75099999999</v>
      </c>
      <c r="C45" s="43">
        <v>173992.74</v>
      </c>
      <c r="D45" s="43">
        <v>138907.47500000001</v>
      </c>
      <c r="E45" s="43">
        <v>403364.04</v>
      </c>
      <c r="F45" s="43">
        <v>248016</v>
      </c>
      <c r="G45" s="43">
        <v>155848.04</v>
      </c>
      <c r="H45" s="37">
        <v>77.572000000000003</v>
      </c>
      <c r="I45" s="37">
        <v>70.153999999999996</v>
      </c>
      <c r="J45" s="37">
        <v>89.13</v>
      </c>
      <c r="K45" s="43">
        <v>373578.875</v>
      </c>
      <c r="L45" s="43">
        <v>277461.40500000003</v>
      </c>
      <c r="M45" s="43">
        <v>96124.619000000006</v>
      </c>
      <c r="N45" s="17">
        <v>83.756</v>
      </c>
      <c r="O45" s="17">
        <v>62.709000000000003</v>
      </c>
      <c r="P45" s="17">
        <v>144.50800000000001</v>
      </c>
      <c r="Q45" s="43">
        <v>-60683.124000000003</v>
      </c>
      <c r="R45" s="43">
        <v>-103468.66499999999</v>
      </c>
      <c r="S45" s="43">
        <v>42782.856</v>
      </c>
      <c r="T45" s="56"/>
      <c r="U45" s="44"/>
    </row>
    <row r="46" spans="1:21" ht="21" x14ac:dyDescent="0.25">
      <c r="A46" s="46" t="s">
        <v>45</v>
      </c>
      <c r="B46" s="19">
        <v>84909.03</v>
      </c>
      <c r="C46" s="19">
        <v>72255.039000000004</v>
      </c>
      <c r="D46" s="19">
        <v>12653.99</v>
      </c>
      <c r="E46" s="19">
        <v>88326.59</v>
      </c>
      <c r="F46" s="19">
        <v>76118</v>
      </c>
      <c r="G46" s="19">
        <v>12208.59</v>
      </c>
      <c r="H46" s="37">
        <v>96.131</v>
      </c>
      <c r="I46" s="37">
        <v>94.924999999999997</v>
      </c>
      <c r="J46" s="37">
        <v>103.648</v>
      </c>
      <c r="K46" s="19">
        <v>66261.096999999994</v>
      </c>
      <c r="L46" s="19">
        <v>59487.233</v>
      </c>
      <c r="M46" s="19">
        <v>6773.8639999999996</v>
      </c>
      <c r="N46" s="17">
        <v>128.143</v>
      </c>
      <c r="O46" s="17">
        <v>121.46299999999999</v>
      </c>
      <c r="P46" s="17">
        <v>186.80600000000001</v>
      </c>
      <c r="Q46" s="19">
        <v>18647.933000000001</v>
      </c>
      <c r="R46" s="19">
        <v>12767.806</v>
      </c>
      <c r="S46" s="19">
        <v>5880.1260000000002</v>
      </c>
      <c r="T46" s="16"/>
      <c r="U46" s="6"/>
    </row>
    <row r="47" spans="1:21" ht="21" x14ac:dyDescent="0.25">
      <c r="A47" s="46" t="s">
        <v>46</v>
      </c>
      <c r="B47" s="21">
        <v>173775.41500000001</v>
      </c>
      <c r="C47" s="21">
        <v>78473.584000000003</v>
      </c>
      <c r="D47" s="21">
        <v>95301.831000000006</v>
      </c>
      <c r="E47" s="21">
        <v>185723.07500000001</v>
      </c>
      <c r="F47" s="21">
        <v>87483.7</v>
      </c>
      <c r="G47" s="21">
        <v>98239.375</v>
      </c>
      <c r="H47" s="40">
        <v>93.566999999999993</v>
      </c>
      <c r="I47" s="40">
        <v>89.700999999999993</v>
      </c>
      <c r="J47" s="40">
        <v>97.01</v>
      </c>
      <c r="K47" s="21">
        <v>100791.314</v>
      </c>
      <c r="L47" s="21">
        <v>61834.96</v>
      </c>
      <c r="M47" s="21">
        <v>38956.353999999999</v>
      </c>
      <c r="N47" s="22">
        <v>172.411</v>
      </c>
      <c r="O47" s="22">
        <v>126.908</v>
      </c>
      <c r="P47" s="22">
        <v>244.637</v>
      </c>
      <c r="Q47" s="21">
        <v>72984.100999999995</v>
      </c>
      <c r="R47" s="21">
        <v>16638.624</v>
      </c>
      <c r="S47" s="21">
        <v>56345.476999999999</v>
      </c>
      <c r="T47" s="16"/>
      <c r="U47" s="6"/>
    </row>
    <row r="48" spans="1:21" ht="21" x14ac:dyDescent="0.25">
      <c r="A48" s="46" t="s">
        <v>47</v>
      </c>
      <c r="B48" s="19">
        <v>395730.81699999998</v>
      </c>
      <c r="C48" s="19">
        <v>9983.3700000000008</v>
      </c>
      <c r="D48" s="19">
        <v>385747.44799999997</v>
      </c>
      <c r="E48" s="19">
        <v>405422.89899999998</v>
      </c>
      <c r="F48" s="19">
        <v>5378</v>
      </c>
      <c r="G48" s="19">
        <v>400044.89899999998</v>
      </c>
      <c r="H48" s="37">
        <v>97.608999999999995</v>
      </c>
      <c r="I48" s="37">
        <v>185.63399999999999</v>
      </c>
      <c r="J48" s="37">
        <v>96.426000000000002</v>
      </c>
      <c r="K48" s="19">
        <v>206031.63099999999</v>
      </c>
      <c r="L48" s="19">
        <v>4309.924</v>
      </c>
      <c r="M48" s="19">
        <v>201721.70699999999</v>
      </c>
      <c r="N48" s="17">
        <v>192.07300000000001</v>
      </c>
      <c r="O48" s="17">
        <v>231.637</v>
      </c>
      <c r="P48" s="17">
        <v>191.22800000000001</v>
      </c>
      <c r="Q48" s="19">
        <v>189699.18599999999</v>
      </c>
      <c r="R48" s="19">
        <v>5673.4459999999999</v>
      </c>
      <c r="S48" s="19">
        <v>184025.74100000001</v>
      </c>
      <c r="T48" s="16"/>
      <c r="U48" s="6"/>
    </row>
    <row r="49" spans="1:21" x14ac:dyDescent="0.25">
      <c r="A49" s="46" t="s">
        <v>48</v>
      </c>
      <c r="B49" s="19">
        <v>271.55</v>
      </c>
      <c r="C49" s="19">
        <v>271.55</v>
      </c>
      <c r="D49" s="19" t="s">
        <v>20</v>
      </c>
      <c r="E49" s="19">
        <v>106.4</v>
      </c>
      <c r="F49" s="19">
        <v>106.4</v>
      </c>
      <c r="G49" s="19" t="s">
        <v>20</v>
      </c>
      <c r="H49" s="37">
        <v>255.21600000000001</v>
      </c>
      <c r="I49" s="37">
        <v>255.21600000000001</v>
      </c>
      <c r="J49" s="37" t="s">
        <v>20</v>
      </c>
      <c r="K49" s="19">
        <v>96.418999999999997</v>
      </c>
      <c r="L49" s="19">
        <v>96.418999999999997</v>
      </c>
      <c r="M49" s="19" t="s">
        <v>20</v>
      </c>
      <c r="N49" s="17">
        <v>281.63499999999999</v>
      </c>
      <c r="O49" s="17">
        <v>281.63499999999999</v>
      </c>
      <c r="P49" s="17" t="s">
        <v>20</v>
      </c>
      <c r="Q49" s="19">
        <v>175.131</v>
      </c>
      <c r="R49" s="19">
        <v>175.131</v>
      </c>
      <c r="S49" s="19" t="s">
        <v>20</v>
      </c>
      <c r="T49" s="16"/>
      <c r="U49" s="6"/>
    </row>
    <row r="50" spans="1:21" x14ac:dyDescent="0.25">
      <c r="A50" s="46" t="s">
        <v>49</v>
      </c>
      <c r="B50" s="19">
        <v>267099.01199999999</v>
      </c>
      <c r="C50" s="19">
        <v>241918.285</v>
      </c>
      <c r="D50" s="19">
        <v>25180.726999999999</v>
      </c>
      <c r="E50" s="19">
        <v>348787.29100000003</v>
      </c>
      <c r="F50" s="19">
        <v>318851.59999999998</v>
      </c>
      <c r="G50" s="19">
        <v>29935.690999999999</v>
      </c>
      <c r="H50" s="37">
        <v>76.578999999999994</v>
      </c>
      <c r="I50" s="37">
        <v>75.872</v>
      </c>
      <c r="J50" s="37">
        <v>84.116</v>
      </c>
      <c r="K50" s="19">
        <v>268262.853</v>
      </c>
      <c r="L50" s="19">
        <v>241997.101</v>
      </c>
      <c r="M50" s="19">
        <v>26265.752</v>
      </c>
      <c r="N50" s="17">
        <v>99.566000000000003</v>
      </c>
      <c r="O50" s="17">
        <v>99.966999999999999</v>
      </c>
      <c r="P50" s="17">
        <v>95.869</v>
      </c>
      <c r="Q50" s="19">
        <v>-1163.8409999999999</v>
      </c>
      <c r="R50" s="19">
        <v>-78.816000000000003</v>
      </c>
      <c r="S50" s="19">
        <v>-1085.0250000000001</v>
      </c>
      <c r="T50" s="16"/>
      <c r="U50" s="6"/>
    </row>
    <row r="51" spans="1:21" x14ac:dyDescent="0.25">
      <c r="A51" s="46" t="s">
        <v>50</v>
      </c>
      <c r="B51" s="19">
        <v>732.03300000000002</v>
      </c>
      <c r="C51" s="19">
        <v>-865.17899999999997</v>
      </c>
      <c r="D51" s="19">
        <v>1597.212</v>
      </c>
      <c r="E51" s="19">
        <v>1422.3520000000001</v>
      </c>
      <c r="F51" s="19" t="s">
        <v>20</v>
      </c>
      <c r="G51" s="19">
        <v>1422.3520000000001</v>
      </c>
      <c r="H51" s="37">
        <v>51.466000000000001</v>
      </c>
      <c r="I51" s="37" t="s">
        <v>20</v>
      </c>
      <c r="J51" s="37">
        <v>112.294</v>
      </c>
      <c r="K51" s="19">
        <v>80.120999999999995</v>
      </c>
      <c r="L51" s="19">
        <v>-656.92700000000002</v>
      </c>
      <c r="M51" s="19">
        <v>744.71600000000001</v>
      </c>
      <c r="N51" s="17">
        <v>913.65899999999999</v>
      </c>
      <c r="O51" s="17">
        <v>131.70099999999999</v>
      </c>
      <c r="P51" s="17">
        <v>214.47300000000001</v>
      </c>
      <c r="Q51" s="19">
        <v>651.91200000000003</v>
      </c>
      <c r="R51" s="19">
        <v>-208.25200000000001</v>
      </c>
      <c r="S51" s="19">
        <v>852.49599999999998</v>
      </c>
      <c r="T51" s="16"/>
      <c r="U51" s="6"/>
    </row>
    <row r="52" spans="1:21" x14ac:dyDescent="0.25">
      <c r="A52" s="47" t="s">
        <v>51</v>
      </c>
      <c r="B52" s="19">
        <v>-919.31299999999999</v>
      </c>
      <c r="C52" s="19">
        <v>-942.774</v>
      </c>
      <c r="D52" s="19">
        <v>23.460999999999999</v>
      </c>
      <c r="E52" s="19" t="s">
        <v>20</v>
      </c>
      <c r="F52" s="19" t="s">
        <v>20</v>
      </c>
      <c r="G52" s="19" t="s">
        <v>20</v>
      </c>
      <c r="H52" s="37" t="s">
        <v>20</v>
      </c>
      <c r="I52" s="37" t="s">
        <v>20</v>
      </c>
      <c r="J52" s="37" t="s">
        <v>20</v>
      </c>
      <c r="K52" s="19">
        <v>-462.93</v>
      </c>
      <c r="L52" s="19">
        <v>-656.92700000000002</v>
      </c>
      <c r="M52" s="19">
        <v>201.66499999999999</v>
      </c>
      <c r="N52" s="17">
        <v>198.58600000000001</v>
      </c>
      <c r="O52" s="17">
        <v>143.51300000000001</v>
      </c>
      <c r="P52" s="17">
        <v>11.634</v>
      </c>
      <c r="Q52" s="19">
        <v>-456.38299999999998</v>
      </c>
      <c r="R52" s="19">
        <v>-285.84699999999998</v>
      </c>
      <c r="S52" s="19">
        <v>-178.20400000000001</v>
      </c>
      <c r="T52" s="16"/>
      <c r="U52" s="6"/>
    </row>
    <row r="53" spans="1:21" hidden="1" x14ac:dyDescent="0.25">
      <c r="A53" s="48" t="s">
        <v>52</v>
      </c>
      <c r="B53" s="19">
        <v>1349.268</v>
      </c>
      <c r="C53" s="19">
        <v>77.594999999999999</v>
      </c>
      <c r="D53" s="19">
        <v>1271.674</v>
      </c>
      <c r="E53" s="19">
        <v>1034.8340000000001</v>
      </c>
      <c r="F53" s="19" t="s">
        <v>20</v>
      </c>
      <c r="G53" s="19">
        <v>1034.8340000000001</v>
      </c>
      <c r="H53" s="37">
        <v>130.38499999999999</v>
      </c>
      <c r="I53" s="37" t="s">
        <v>20</v>
      </c>
      <c r="J53" s="37">
        <v>122.887</v>
      </c>
      <c r="K53" s="19">
        <v>253.221</v>
      </c>
      <c r="L53" s="19" t="s">
        <v>20</v>
      </c>
      <c r="M53" s="19">
        <v>253.221</v>
      </c>
      <c r="N53" s="17">
        <v>532.84199999999998</v>
      </c>
      <c r="O53" s="17" t="s">
        <v>20</v>
      </c>
      <c r="P53" s="17">
        <v>502.19900000000001</v>
      </c>
      <c r="Q53" s="19">
        <v>1096.047</v>
      </c>
      <c r="R53" s="19">
        <v>77.594999999999999</v>
      </c>
      <c r="S53" s="19">
        <v>1018.453</v>
      </c>
      <c r="T53" s="16"/>
      <c r="U53" s="6"/>
    </row>
    <row r="54" spans="1:21" ht="21" hidden="1" x14ac:dyDescent="0.25">
      <c r="A54" s="55" t="s">
        <v>53</v>
      </c>
      <c r="B54" s="19"/>
      <c r="C54" s="19" t="s">
        <v>20</v>
      </c>
      <c r="D54" s="19" t="s">
        <v>20</v>
      </c>
      <c r="E54" s="19" t="s">
        <v>20</v>
      </c>
      <c r="F54" s="19" t="s">
        <v>20</v>
      </c>
      <c r="G54" s="19" t="s">
        <v>20</v>
      </c>
      <c r="H54" s="37" t="s">
        <v>20</v>
      </c>
      <c r="I54" s="37" t="s">
        <v>20</v>
      </c>
      <c r="J54" s="37" t="s">
        <v>20</v>
      </c>
      <c r="K54" s="19" t="s">
        <v>20</v>
      </c>
      <c r="L54" s="19" t="s">
        <v>20</v>
      </c>
      <c r="M54" s="19" t="s">
        <v>20</v>
      </c>
      <c r="N54" s="17" t="s">
        <v>20</v>
      </c>
      <c r="O54" s="17" t="s">
        <v>20</v>
      </c>
      <c r="P54" s="17" t="s">
        <v>20</v>
      </c>
      <c r="Q54" s="19" t="s">
        <v>20</v>
      </c>
      <c r="R54" s="19" t="s">
        <v>20</v>
      </c>
      <c r="S54" s="19" t="s">
        <v>20</v>
      </c>
      <c r="T54" s="16"/>
      <c r="U54" s="6"/>
    </row>
    <row r="55" spans="1:21" hidden="1" x14ac:dyDescent="0.25">
      <c r="A55" s="49" t="s">
        <v>54</v>
      </c>
      <c r="B55" s="19" t="s">
        <v>20</v>
      </c>
      <c r="C55" s="19" t="s">
        <v>20</v>
      </c>
      <c r="D55" s="19" t="s">
        <v>20</v>
      </c>
      <c r="E55" s="19" t="s">
        <v>20</v>
      </c>
      <c r="F55" s="19" t="s">
        <v>20</v>
      </c>
      <c r="G55" s="19" t="s">
        <v>20</v>
      </c>
      <c r="H55" s="37" t="s">
        <v>20</v>
      </c>
      <c r="I55" s="37" t="s">
        <v>20</v>
      </c>
      <c r="J55" s="37" t="s">
        <v>20</v>
      </c>
      <c r="K55" s="19" t="s">
        <v>20</v>
      </c>
      <c r="L55" s="19" t="s">
        <v>20</v>
      </c>
      <c r="M55" s="19" t="s">
        <v>20</v>
      </c>
      <c r="N55" s="17" t="s">
        <v>20</v>
      </c>
      <c r="O55" s="17" t="s">
        <v>20</v>
      </c>
      <c r="P55" s="17" t="s">
        <v>20</v>
      </c>
      <c r="Q55" s="19" t="s">
        <v>20</v>
      </c>
      <c r="R55" s="19" t="s">
        <v>20</v>
      </c>
      <c r="S55" s="19" t="s">
        <v>20</v>
      </c>
      <c r="T55" s="16"/>
      <c r="U55" s="6"/>
    </row>
    <row r="56" spans="1:21" ht="40.5" hidden="1" customHeight="1" x14ac:dyDescent="0.25">
      <c r="A56" s="47" t="s">
        <v>55</v>
      </c>
      <c r="B56" s="19" t="s">
        <v>20</v>
      </c>
      <c r="C56" s="19" t="s">
        <v>20</v>
      </c>
      <c r="D56" s="19" t="s">
        <v>20</v>
      </c>
      <c r="E56" s="19" t="s">
        <v>20</v>
      </c>
      <c r="F56" s="19" t="s">
        <v>20</v>
      </c>
      <c r="G56" s="19" t="s">
        <v>20</v>
      </c>
      <c r="H56" s="37" t="s">
        <v>20</v>
      </c>
      <c r="I56" s="37" t="s">
        <v>20</v>
      </c>
      <c r="J56" s="37" t="s">
        <v>20</v>
      </c>
      <c r="K56" s="19" t="s">
        <v>20</v>
      </c>
      <c r="L56" s="19" t="s">
        <v>20</v>
      </c>
      <c r="M56" s="19" t="s">
        <v>20</v>
      </c>
      <c r="N56" s="17" t="s">
        <v>20</v>
      </c>
      <c r="O56" s="17" t="s">
        <v>20</v>
      </c>
      <c r="P56" s="17" t="s">
        <v>20</v>
      </c>
      <c r="Q56" s="19" t="s">
        <v>20</v>
      </c>
      <c r="R56" s="19" t="s">
        <v>20</v>
      </c>
      <c r="S56" s="19" t="s">
        <v>20</v>
      </c>
      <c r="T56" s="16"/>
      <c r="U56" s="6"/>
    </row>
    <row r="57" spans="1:21" hidden="1" x14ac:dyDescent="0.25">
      <c r="A57" s="50" t="s">
        <v>56</v>
      </c>
      <c r="B57" s="19" t="s">
        <v>20</v>
      </c>
      <c r="C57" s="19" t="s">
        <v>20</v>
      </c>
      <c r="D57" s="19" t="s">
        <v>20</v>
      </c>
      <c r="E57" s="19" t="s">
        <v>20</v>
      </c>
      <c r="F57" s="19" t="s">
        <v>20</v>
      </c>
      <c r="G57" s="19" t="s">
        <v>20</v>
      </c>
      <c r="H57" s="37" t="s">
        <v>20</v>
      </c>
      <c r="I57" s="37" t="s">
        <v>20</v>
      </c>
      <c r="J57" s="37" t="s">
        <v>20</v>
      </c>
      <c r="K57" s="19" t="s">
        <v>20</v>
      </c>
      <c r="L57" s="19" t="s">
        <v>20</v>
      </c>
      <c r="M57" s="19" t="s">
        <v>20</v>
      </c>
      <c r="N57" s="17" t="s">
        <v>20</v>
      </c>
      <c r="O57" s="17" t="s">
        <v>20</v>
      </c>
      <c r="P57" s="17" t="s">
        <v>20</v>
      </c>
      <c r="Q57" s="19" t="s">
        <v>20</v>
      </c>
      <c r="R57" s="19" t="s">
        <v>20</v>
      </c>
      <c r="S57" s="19" t="s">
        <v>20</v>
      </c>
      <c r="T57" s="16"/>
      <c r="U57" s="6"/>
    </row>
    <row r="58" spans="1:21" x14ac:dyDescent="0.25">
      <c r="A58" s="46" t="s">
        <v>57</v>
      </c>
      <c r="B58" s="19">
        <v>12449.106</v>
      </c>
      <c r="C58" s="19">
        <v>7248.8</v>
      </c>
      <c r="D58" s="19">
        <v>5200.3059999999996</v>
      </c>
      <c r="E58" s="19">
        <v>9471.8490000000002</v>
      </c>
      <c r="F58" s="19">
        <v>4500</v>
      </c>
      <c r="G58" s="19">
        <v>4971.8490000000002</v>
      </c>
      <c r="H58" s="37">
        <v>131.43299999999999</v>
      </c>
      <c r="I58" s="37">
        <v>161.084</v>
      </c>
      <c r="J58" s="37">
        <v>104.595</v>
      </c>
      <c r="K58" s="19">
        <v>6878.2889999999998</v>
      </c>
      <c r="L58" s="19">
        <v>5075</v>
      </c>
      <c r="M58" s="19">
        <v>1803.289</v>
      </c>
      <c r="N58" s="17">
        <v>180.99100000000001</v>
      </c>
      <c r="O58" s="17">
        <v>142.833</v>
      </c>
      <c r="P58" s="17">
        <v>288.37900000000002</v>
      </c>
      <c r="Q58" s="19">
        <v>5570.817</v>
      </c>
      <c r="R58" s="19">
        <v>2173.8000000000002</v>
      </c>
      <c r="S58" s="19">
        <v>3397.0169999999998</v>
      </c>
      <c r="T58" s="16"/>
      <c r="U58" s="6"/>
    </row>
    <row r="59" spans="1:21" x14ac:dyDescent="0.25">
      <c r="A59" s="33" t="s">
        <v>58</v>
      </c>
      <c r="B59" s="34">
        <f>C59+D59</f>
        <v>3433248.3139999998</v>
      </c>
      <c r="C59" s="34">
        <v>3287549.9109999998</v>
      </c>
      <c r="D59" s="34">
        <f>D25</f>
        <v>145698.40299999999</v>
      </c>
      <c r="E59" s="34">
        <f>F59+G59</f>
        <v>3787702.2800000003</v>
      </c>
      <c r="F59" s="34">
        <v>3630440.1</v>
      </c>
      <c r="G59" s="34">
        <f>G25</f>
        <v>157262.18</v>
      </c>
      <c r="H59" s="35">
        <f>B59*100/E59</f>
        <v>90.641979231799596</v>
      </c>
      <c r="I59" s="35">
        <f t="shared" ref="I59:J59" si="4">C59*100/F59</f>
        <v>90.555134376132514</v>
      </c>
      <c r="J59" s="35">
        <f t="shared" si="4"/>
        <v>92.646816291113353</v>
      </c>
      <c r="K59" s="34">
        <f>L59+M59</f>
        <v>3280136.8000000003</v>
      </c>
      <c r="L59" s="34">
        <v>3145556.0180000002</v>
      </c>
      <c r="M59" s="34">
        <f>M25</f>
        <v>134580.78200000001</v>
      </c>
      <c r="N59" s="34">
        <f>B59*100/K59</f>
        <v>104.6678392803617</v>
      </c>
      <c r="O59" s="34">
        <f t="shared" ref="O59:P59" si="5">C59*100/L59</f>
        <v>104.51411108838818</v>
      </c>
      <c r="P59" s="34">
        <f t="shared" si="5"/>
        <v>108.26092762635305</v>
      </c>
      <c r="Q59" s="34">
        <f>B59-K59</f>
        <v>153111.5139999995</v>
      </c>
      <c r="R59" s="34">
        <f t="shared" ref="R59:S59" si="6">C59-L59</f>
        <v>141993.89299999969</v>
      </c>
      <c r="S59" s="34">
        <f t="shared" si="6"/>
        <v>11117.620999999985</v>
      </c>
    </row>
  </sheetData>
  <mergeCells count="27">
    <mergeCell ref="A13:A16"/>
    <mergeCell ref="R1:S1"/>
    <mergeCell ref="R2:S2"/>
    <mergeCell ref="R3:S3"/>
    <mergeCell ref="N15:N16"/>
    <mergeCell ref="O15:P15"/>
    <mergeCell ref="B15:B16"/>
    <mergeCell ref="C15:D15"/>
    <mergeCell ref="E15:E16"/>
    <mergeCell ref="F15:G15"/>
    <mergeCell ref="H15:H16"/>
    <mergeCell ref="Q15:Q16"/>
    <mergeCell ref="R15:S15"/>
    <mergeCell ref="A5:S5"/>
    <mergeCell ref="A6:S6"/>
    <mergeCell ref="A7:S7"/>
    <mergeCell ref="B8:T8"/>
    <mergeCell ref="E9:G9"/>
    <mergeCell ref="B13:D14"/>
    <mergeCell ref="E13:G14"/>
    <mergeCell ref="H13:J14"/>
    <mergeCell ref="K13:M14"/>
    <mergeCell ref="N13:P14"/>
    <mergeCell ref="Q13:S14"/>
    <mergeCell ref="I15:J15"/>
    <mergeCell ref="K15:K16"/>
    <mergeCell ref="L15:M15"/>
  </mergeCells>
  <pageMargins left="0.11811023622047245" right="0.11811023622047245" top="0.15748031496062992" bottom="0.19685039370078741" header="0.31496062992125984" footer="0.31496062992125984"/>
  <pageSetup paperSize="9" scale="65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305322&lt;/Code&gt;&#10;  &lt;DocLink&gt;1975688&lt;/DocLink&gt;&#10;  &lt;DocName&gt;Анализ поступлений налоговых и неналоговых доходов в консолидированный бюджет Республики Алтай&lt;/DocName&gt;&#10;  &lt;VariantName&gt;0305322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C3E7961-49AD-400B-9213-52A0A0E2281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Петенева Светлана Александровна</dc:creator>
  <cp:lastModifiedBy>Peteneva</cp:lastModifiedBy>
  <cp:lastPrinted>2023-11-17T03:52:25Z</cp:lastPrinted>
  <dcterms:created xsi:type="dcterms:W3CDTF">2023-11-17T02:25:21Z</dcterms:created>
  <dcterms:modified xsi:type="dcterms:W3CDTF">2023-11-17T06:14:02Z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поступлений налоговых и неналоговых доходов в консолидированный бюджет Республики Алтай</vt:lpwstr>
  </property>
  <property fmtid="{D5CDD505-2E9C-101B-9397-08002B2CF9AE}" pid="3" name="Название отчета">
    <vt:lpwstr>0305322_3.xlsx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psa</vt:lpwstr>
  </property>
  <property fmtid="{D5CDD505-2E9C-101B-9397-08002B2CF9AE}" pid="10" name="Шаблон">
    <vt:lpwstr>0305322.xlt</vt:lpwstr>
  </property>
  <property fmtid="{D5CDD505-2E9C-101B-9397-08002B2CF9AE}" pid="11" name="Локальная база">
    <vt:lpwstr>не используется</vt:lpwstr>
  </property>
</Properties>
</file>