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Планирование доходов\Петенева\Анализ исполнения бюджета по доходам\2024\Июнь\"/>
    </mc:Choice>
  </mc:AlternateContent>
  <bookViews>
    <workbookView xWindow="0" yWindow="0" windowWidth="28800" windowHeight="12045"/>
  </bookViews>
  <sheets>
    <sheet name="Отчет" sheetId="2" r:id="rId1"/>
  </sheets>
  <calcPr calcId="162913"/>
</workbook>
</file>

<file path=xl/calcChain.xml><?xml version="1.0" encoding="utf-8"?>
<calcChain xmlns="http://schemas.openxmlformats.org/spreadsheetml/2006/main">
  <c r="K60" i="2" l="1"/>
  <c r="S19" i="2" l="1"/>
  <c r="Q20" i="2"/>
  <c r="R20" i="2"/>
  <c r="S20" i="2"/>
  <c r="Q21" i="2"/>
  <c r="R21" i="2"/>
  <c r="Q22" i="2"/>
  <c r="R22" i="2"/>
  <c r="S22" i="2"/>
  <c r="Q23" i="2"/>
  <c r="R23" i="2"/>
  <c r="S23" i="2"/>
  <c r="Q24" i="2"/>
  <c r="R24" i="2"/>
  <c r="S24" i="2"/>
  <c r="Q25" i="2"/>
  <c r="R25" i="2"/>
  <c r="S25" i="2"/>
  <c r="Q26" i="2"/>
  <c r="R26" i="2"/>
  <c r="Q27" i="2"/>
  <c r="R27" i="2"/>
  <c r="Q28" i="2"/>
  <c r="R28" i="2"/>
  <c r="S28" i="2"/>
  <c r="Q29" i="2"/>
  <c r="S29" i="2"/>
  <c r="Q30" i="2"/>
  <c r="S30" i="2"/>
  <c r="Q31" i="2"/>
  <c r="S31" i="2"/>
  <c r="Q32" i="2"/>
  <c r="S32" i="2"/>
  <c r="Q33" i="2"/>
  <c r="R33" i="2"/>
  <c r="S33" i="2"/>
  <c r="Q34" i="2"/>
  <c r="R34" i="2"/>
  <c r="S34" i="2"/>
  <c r="Q35" i="2"/>
  <c r="S35" i="2"/>
  <c r="Q36" i="2"/>
  <c r="R36" i="2"/>
  <c r="S36" i="2"/>
  <c r="Q37" i="2"/>
  <c r="R37" i="2"/>
  <c r="Q39" i="2"/>
  <c r="S39" i="2"/>
  <c r="Q40" i="2"/>
  <c r="S40" i="2"/>
  <c r="Q41" i="2"/>
  <c r="R41" i="2"/>
  <c r="S41" i="2"/>
  <c r="Q42" i="2"/>
  <c r="R42" i="2"/>
  <c r="S42" i="2"/>
  <c r="Q43" i="2"/>
  <c r="R43" i="2"/>
  <c r="S43" i="2"/>
  <c r="Q44" i="2"/>
  <c r="R44" i="2"/>
  <c r="S44" i="2"/>
  <c r="Q45" i="2"/>
  <c r="R45" i="2"/>
  <c r="S45" i="2"/>
  <c r="Q46" i="2"/>
  <c r="R46" i="2"/>
  <c r="S46" i="2"/>
  <c r="Q47" i="2"/>
  <c r="R47" i="2"/>
  <c r="S47" i="2"/>
  <c r="Q48" i="2"/>
  <c r="R48" i="2"/>
  <c r="S48" i="2"/>
  <c r="Q49" i="2"/>
  <c r="R49" i="2"/>
  <c r="S49" i="2"/>
  <c r="Q50" i="2"/>
  <c r="R50" i="2"/>
  <c r="S50" i="2"/>
  <c r="Q51" i="2"/>
  <c r="R51" i="2"/>
  <c r="S51" i="2"/>
  <c r="Q52" i="2"/>
  <c r="R52" i="2"/>
  <c r="S52" i="2"/>
  <c r="Q53" i="2"/>
  <c r="R53" i="2"/>
  <c r="S53" i="2"/>
  <c r="Q54" i="2"/>
  <c r="R54" i="2"/>
  <c r="S54" i="2"/>
  <c r="Q55" i="2"/>
  <c r="R55" i="2"/>
  <c r="S55" i="2"/>
  <c r="Q56" i="2"/>
  <c r="R56" i="2"/>
  <c r="S56" i="2"/>
  <c r="Q57" i="2"/>
  <c r="R57" i="2"/>
  <c r="S57" i="2"/>
  <c r="Q58" i="2"/>
  <c r="R58" i="2"/>
  <c r="S58" i="2"/>
  <c r="Q59" i="2"/>
  <c r="R59" i="2"/>
  <c r="S59" i="2"/>
  <c r="Q60" i="2"/>
  <c r="R60" i="2"/>
  <c r="S60" i="2"/>
  <c r="S18" i="2"/>
  <c r="R18" i="2"/>
  <c r="C45" i="2"/>
  <c r="D45" i="2"/>
  <c r="B45" i="2"/>
  <c r="Q18" i="2" l="1"/>
  <c r="O60" i="2"/>
  <c r="P60" i="2"/>
  <c r="N60" i="2"/>
  <c r="I60" i="2"/>
  <c r="J60" i="2"/>
  <c r="H60" i="2"/>
  <c r="J41" i="2"/>
  <c r="H41" i="2"/>
  <c r="P41" i="2"/>
  <c r="N41" i="2"/>
  <c r="E41" i="2"/>
  <c r="B41" i="2"/>
  <c r="O19" i="2"/>
  <c r="P19" i="2"/>
  <c r="I19" i="2"/>
  <c r="J19" i="2"/>
  <c r="C19" i="2"/>
  <c r="D19" i="2"/>
  <c r="E19" i="2"/>
  <c r="F19" i="2"/>
  <c r="G19" i="2"/>
  <c r="K19" i="2"/>
  <c r="Q19" i="2" s="1"/>
  <c r="L19" i="2"/>
  <c r="R19" i="2" s="1"/>
  <c r="M19" i="2"/>
  <c r="B19" i="2"/>
  <c r="H19" i="2" l="1"/>
  <c r="N19" i="2"/>
</calcChain>
</file>

<file path=xl/sharedStrings.xml><?xml version="1.0" encoding="utf-8"?>
<sst xmlns="http://schemas.openxmlformats.org/spreadsheetml/2006/main" count="228" uniqueCount="62">
  <si>
    <t>Анализ поступлений налоговых и неналоговых доходов в консолидированный бюджет Республики Алтай</t>
  </si>
  <si>
    <t>по состоянию на  1 июля 2024 г.</t>
  </si>
  <si>
    <t>Республика Алтай</t>
  </si>
  <si>
    <t>Наименование показателя</t>
  </si>
  <si>
    <t>Фактическое поступление текущий год</t>
  </si>
  <si>
    <t>Годовые  назначения</t>
  </si>
  <si>
    <t xml:space="preserve">% исполнения годовых плановых назначений </t>
  </si>
  <si>
    <t>Фактическое поступление прошлый год</t>
  </si>
  <si>
    <t>Темп роста доходов, %</t>
  </si>
  <si>
    <t>Отклонение фактического поступления</t>
  </si>
  <si>
    <t>КБ РА</t>
  </si>
  <si>
    <t>в том числе:</t>
  </si>
  <si>
    <t xml:space="preserve">КБ РА </t>
  </si>
  <si>
    <t>рес.бюджет</t>
  </si>
  <si>
    <t xml:space="preserve">КБ МО </t>
  </si>
  <si>
    <t xml:space="preserve">рес.бюджет </t>
  </si>
  <si>
    <t>КБ МО</t>
  </si>
  <si>
    <t>НАЛОГОВЫЕ И НЕНАЛОГОВЫЕ ДОХОДЫ</t>
  </si>
  <si>
    <t>НАЛОГОВЫЕ ДОХОДЫ</t>
  </si>
  <si>
    <t>Налог на прибыль организаций</t>
  </si>
  <si>
    <t xml:space="preserve"> -</t>
  </si>
  <si>
    <t>Налог на доходы физических лиц</t>
  </si>
  <si>
    <t>АКЦИЗЫ ПО ПОДАКЦИЗНЫМ ТОВАРАМ</t>
  </si>
  <si>
    <t>акцизы нанефтепродукты</t>
  </si>
  <si>
    <t>в тч. на нефтепродукты (дрожный фонд)</t>
  </si>
  <si>
    <t>в тч. на нефтепродукты (БКД)</t>
  </si>
  <si>
    <t xml:space="preserve">        на алкогольную продукцию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</si>
  <si>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</si>
  <si>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</si>
  <si>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</si>
  <si>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</si>
  <si>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</si>
  <si>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</si>
  <si>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НАЛОГИ НА ИМУЩЕСТВО</t>
  </si>
  <si>
    <t>Налог на имущество физических лиц</t>
  </si>
  <si>
    <t>Налог на имущество организаций</t>
  </si>
  <si>
    <t>Транспортный налог</t>
  </si>
  <si>
    <t>Налог на игорный бизнес</t>
  </si>
  <si>
    <t>Земельный налог</t>
  </si>
  <si>
    <t>НАЛОГИ, СБОРЫ И РЕГУЛЯРНЫЕ ПЛАТЕЖИ ЗА ПОЛЬЗОВАНИЕ ПРИРОДНЫМИ РЕСУРСАМИ (в т.ч. Налог на добычу полезных ископаемых)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</si>
  <si>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</si>
  <si>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</si>
  <si>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НЕНАЛОГОВЫЕ ДОХОДЫ</t>
  </si>
  <si>
    <t xml:space="preserve">Неналоговые доходы без невыясненных поступлений 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</si>
  <si>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</si>
  <si>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</si>
  <si>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</si>
  <si>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</si>
  <si>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</si>
  <si>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</si>
  <si>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</si>
  <si>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в т.ч.Невыясненные поступления</t>
  </si>
  <si>
    <t>прочие неналоговые доходы</t>
  </si>
  <si>
    <t>самообложения граждан, зачисляемые в бюджеты сельских поселений</t>
  </si>
  <si>
    <t>Инициативные платежи</t>
  </si>
  <si>
    <t>Поступления в бюджеты субъектов РФ (перечисления из бюджетов субъектов РФ) по урегулированию расчетов между бюджетами бюджетной системы РФ по распределенным доходам</t>
  </si>
  <si>
    <t>Кроме того:</t>
  </si>
  <si>
    <t>ПРОЧИЕ БЕЗВОЗМЕЗДНЫЕ ПОСТУПЛЕНИЯ</t>
  </si>
  <si>
    <t>НАЛОГОВЫЕ И НЕНАЛОГОВЫЕ ДОХОДЫ безх учета ДФ</t>
  </si>
  <si>
    <t>Источники формирования ДФ РА</t>
  </si>
  <si>
    <t>Единица измерения:   тыс.руб</t>
  </si>
  <si>
    <t>Налог на добычу полезных ископаемых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</si>
</sst>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_р_."/>
    <numFmt numFmtId="165" formatCode="#,##0.000"/>
    <numFmt numFmtId="166" formatCode="#,##0.0"/>
    <numFmt numFmtId="167" formatCode="_-* #,##0.00_р_._-;\-* #,##0.00_р_._-;_-* &quot;-&quot;??_р_._-;_-@_-"/>
    <numFmt numFmtId="168" formatCode="#,##0.000\ _₽"/>
  </numFmts>
  <fonts count="45" x14ac:knownFonts="1"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i/>
      <sz val="11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b/>
      <sz val="11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i/>
      <sz val="11"/>
      <name val="Calibri"/>
      <family val="2"/>
      <scheme val="minor"/>
    </font>
    <font>
      <sz val="10"/>
      <name val="Arial Cyr"/>
      <charset val="204"/>
    </font>
    <font>
      <sz val="8"/>
      <name val="Arial Cyr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9"/>
      <color theme="1" tint="4.9989318521683403E-2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C3D69B"/>
      </patternFill>
    </fill>
    <fill>
      <patternFill patternType="solid">
        <fgColor rgb="FFC0C0C0"/>
      </patternFill>
    </fill>
    <fill>
      <patternFill patternType="solid">
        <fgColor rgb="FFFEE4C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</patternFill>
    </fill>
    <fill>
      <patternFill patternType="solid">
        <fgColor rgb="FFBFBFB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7">
    <xf numFmtId="0" fontId="0" fillId="0" borderId="0"/>
    <xf numFmtId="49" fontId="1" fillId="0" borderId="1"/>
    <xf numFmtId="0" fontId="1" fillId="0" borderId="1"/>
    <xf numFmtId="0" fontId="2" fillId="0" borderId="1">
      <alignment horizontal="left"/>
    </xf>
    <xf numFmtId="0" fontId="2" fillId="0" borderId="1">
      <alignment horizontal="center"/>
    </xf>
    <xf numFmtId="0" fontId="3" fillId="0" borderId="1"/>
    <xf numFmtId="0" fontId="2" fillId="0" borderId="1">
      <alignment horizontal="center" wrapText="1"/>
    </xf>
    <xf numFmtId="0" fontId="4" fillId="0" borderId="1">
      <alignment horizontal="left"/>
    </xf>
    <xf numFmtId="49" fontId="4" fillId="0" borderId="1">
      <alignment horizontal="center"/>
    </xf>
    <xf numFmtId="49" fontId="4" fillId="0" borderId="1">
      <alignment horizontal="left"/>
    </xf>
    <xf numFmtId="49" fontId="5" fillId="0" borderId="1">
      <alignment horizontal="center" wrapText="1"/>
    </xf>
    <xf numFmtId="49" fontId="5" fillId="0" borderId="1">
      <alignment horizontal="left" wrapText="1"/>
    </xf>
    <xf numFmtId="49" fontId="2" fillId="0" borderId="1">
      <alignment wrapText="1"/>
    </xf>
    <xf numFmtId="49" fontId="6" fillId="0" borderId="1">
      <alignment horizontal="left" wrapText="1"/>
    </xf>
    <xf numFmtId="49" fontId="2" fillId="0" borderId="1">
      <alignment horizontal="left" wrapText="1"/>
    </xf>
    <xf numFmtId="0" fontId="1" fillId="0" borderId="1">
      <alignment horizontal="center" vertical="center" wrapText="1"/>
    </xf>
    <xf numFmtId="0" fontId="7" fillId="0" borderId="1"/>
    <xf numFmtId="49" fontId="1" fillId="0" borderId="2"/>
    <xf numFmtId="0" fontId="8" fillId="2" borderId="3">
      <alignment horizontal="center" vertical="center" wrapText="1"/>
    </xf>
    <xf numFmtId="49" fontId="8" fillId="2" borderId="4">
      <alignment horizontal="center" vertical="center" wrapText="1"/>
    </xf>
    <xf numFmtId="0" fontId="8" fillId="2" borderId="5">
      <alignment horizontal="center" vertical="center" wrapText="1"/>
    </xf>
    <xf numFmtId="49" fontId="8" fillId="2" borderId="5">
      <alignment horizontal="center" vertical="center" wrapText="1"/>
    </xf>
    <xf numFmtId="0" fontId="8" fillId="2" borderId="6">
      <alignment horizontal="center" vertical="center" wrapText="1"/>
    </xf>
    <xf numFmtId="0" fontId="1" fillId="0" borderId="7"/>
    <xf numFmtId="164" fontId="9" fillId="3" borderId="3">
      <alignment vertical="top" wrapText="1"/>
    </xf>
    <xf numFmtId="49" fontId="9" fillId="3" borderId="3">
      <alignment horizontal="center" vertical="top"/>
    </xf>
    <xf numFmtId="165" fontId="10" fillId="3" borderId="3">
      <alignment horizontal="right" shrinkToFit="1"/>
    </xf>
    <xf numFmtId="164" fontId="10" fillId="3" borderId="3">
      <alignment vertical="top" wrapText="1"/>
    </xf>
    <xf numFmtId="49" fontId="10" fillId="3" borderId="3">
      <alignment horizontal="center" vertical="top" wrapText="1"/>
    </xf>
    <xf numFmtId="164" fontId="10" fillId="0" borderId="3">
      <alignment vertical="top" wrapText="1"/>
    </xf>
    <xf numFmtId="49" fontId="8" fillId="0" borderId="3">
      <alignment horizontal="center" vertical="top"/>
    </xf>
    <xf numFmtId="165" fontId="10" fillId="0" borderId="3">
      <alignment horizontal="right" shrinkToFit="1"/>
    </xf>
    <xf numFmtId="164" fontId="11" fillId="3" borderId="3">
      <alignment vertical="top" wrapText="1"/>
    </xf>
    <xf numFmtId="49" fontId="11" fillId="3" borderId="3">
      <alignment horizontal="center" vertical="top" wrapText="1"/>
    </xf>
    <xf numFmtId="165" fontId="9" fillId="0" borderId="3">
      <alignment horizontal="right" shrinkToFit="1"/>
    </xf>
    <xf numFmtId="165" fontId="9" fillId="3" borderId="3">
      <alignment horizontal="right" shrinkToFit="1"/>
    </xf>
    <xf numFmtId="164" fontId="12" fillId="3" borderId="3">
      <alignment vertical="top" wrapText="1"/>
    </xf>
    <xf numFmtId="164" fontId="8" fillId="3" borderId="3">
      <alignment vertical="top" wrapText="1"/>
    </xf>
    <xf numFmtId="49" fontId="8" fillId="3" borderId="3">
      <alignment horizontal="center" vertical="top" wrapText="1"/>
    </xf>
    <xf numFmtId="164" fontId="8" fillId="0" borderId="3">
      <alignment vertical="top" wrapText="1"/>
    </xf>
    <xf numFmtId="164" fontId="10" fillId="0" borderId="3">
      <alignment horizontal="left" vertical="top" wrapText="1"/>
    </xf>
    <xf numFmtId="164" fontId="10" fillId="0" borderId="3">
      <alignment horizontal="left" vertical="top"/>
    </xf>
    <xf numFmtId="164" fontId="9" fillId="0" borderId="3">
      <alignment vertical="top" wrapText="1"/>
    </xf>
    <xf numFmtId="0" fontId="15" fillId="0" borderId="0"/>
    <xf numFmtId="0" fontId="15" fillId="0" borderId="0"/>
    <xf numFmtId="0" fontId="15" fillId="0" borderId="0"/>
    <xf numFmtId="0" fontId="13" fillId="0" borderId="1"/>
    <xf numFmtId="0" fontId="13" fillId="0" borderId="1"/>
    <xf numFmtId="0" fontId="14" fillId="4" borderId="1"/>
    <xf numFmtId="0" fontId="1" fillId="0" borderId="1">
      <alignment horizontal="center" vertical="center"/>
    </xf>
    <xf numFmtId="0" fontId="29" fillId="0" borderId="1"/>
    <xf numFmtId="0" fontId="15" fillId="0" borderId="1"/>
    <xf numFmtId="0" fontId="15" fillId="0" borderId="1"/>
    <xf numFmtId="0" fontId="31" fillId="0" borderId="1">
      <alignment horizontal="center" vertical="center" wrapText="1"/>
    </xf>
    <xf numFmtId="0" fontId="31" fillId="0" borderId="1">
      <alignment horizontal="center" vertical="center" wrapText="1"/>
    </xf>
    <xf numFmtId="0" fontId="32" fillId="0" borderId="1"/>
    <xf numFmtId="0" fontId="32" fillId="0" borderId="1"/>
    <xf numFmtId="0" fontId="32" fillId="0" borderId="1"/>
    <xf numFmtId="0" fontId="32" fillId="0" borderId="1"/>
    <xf numFmtId="0" fontId="15" fillId="0" borderId="1"/>
    <xf numFmtId="0" fontId="33" fillId="4" borderId="1"/>
    <xf numFmtId="0" fontId="33" fillId="4" borderId="1"/>
    <xf numFmtId="49" fontId="31" fillId="0" borderId="1"/>
    <xf numFmtId="49" fontId="31" fillId="0" borderId="1"/>
    <xf numFmtId="49" fontId="34" fillId="0" borderId="1">
      <alignment wrapText="1"/>
    </xf>
    <xf numFmtId="49" fontId="34" fillId="0" borderId="1">
      <alignment wrapText="1"/>
    </xf>
    <xf numFmtId="49" fontId="34" fillId="0" borderId="1">
      <alignment horizontal="left" wrapText="1"/>
    </xf>
    <xf numFmtId="49" fontId="34" fillId="0" borderId="1">
      <alignment horizontal="left" wrapText="1"/>
    </xf>
    <xf numFmtId="0" fontId="18" fillId="0" borderId="1"/>
    <xf numFmtId="0" fontId="18" fillId="0" borderId="1"/>
    <xf numFmtId="0" fontId="34" fillId="0" borderId="1"/>
    <xf numFmtId="49" fontId="31" fillId="0" borderId="2"/>
    <xf numFmtId="49" fontId="31" fillId="0" borderId="2"/>
    <xf numFmtId="0" fontId="35" fillId="2" borderId="3">
      <alignment horizontal="center" vertical="center" wrapText="1"/>
    </xf>
    <xf numFmtId="0" fontId="35" fillId="2" borderId="3">
      <alignment horizontal="center" vertical="center" wrapText="1"/>
    </xf>
    <xf numFmtId="0" fontId="35" fillId="2" borderId="5">
      <alignment horizontal="center" vertical="center" wrapText="1"/>
    </xf>
    <xf numFmtId="0" fontId="35" fillId="2" borderId="5">
      <alignment horizontal="center" vertical="center" wrapText="1"/>
    </xf>
    <xf numFmtId="0" fontId="36" fillId="8" borderId="3">
      <alignment horizontal="left" vertical="center" wrapText="1"/>
    </xf>
    <xf numFmtId="164" fontId="20" fillId="3" borderId="3">
      <alignment vertical="top" wrapText="1"/>
    </xf>
    <xf numFmtId="164" fontId="20" fillId="3" borderId="3">
      <alignment vertical="top" wrapText="1"/>
    </xf>
    <xf numFmtId="0" fontId="36" fillId="8" borderId="6">
      <alignment horizontal="left" vertical="center" wrapText="1"/>
    </xf>
    <xf numFmtId="164" fontId="37" fillId="3" borderId="3">
      <alignment vertical="top" wrapText="1"/>
    </xf>
    <xf numFmtId="164" fontId="37" fillId="3" borderId="3">
      <alignment vertical="top" wrapText="1"/>
    </xf>
    <xf numFmtId="0" fontId="31" fillId="0" borderId="3">
      <alignment horizontal="left" vertical="center" wrapText="1"/>
    </xf>
    <xf numFmtId="164" fontId="37" fillId="0" borderId="3">
      <alignment vertical="top" wrapText="1"/>
    </xf>
    <xf numFmtId="164" fontId="37" fillId="0" borderId="3">
      <alignment vertical="top" wrapText="1"/>
    </xf>
    <xf numFmtId="0" fontId="31" fillId="0" borderId="3">
      <alignment horizontal="left" wrapText="1"/>
    </xf>
    <xf numFmtId="164" fontId="24" fillId="3" borderId="3">
      <alignment vertical="top" wrapText="1"/>
    </xf>
    <xf numFmtId="164" fontId="24" fillId="3" borderId="3">
      <alignment vertical="top" wrapText="1"/>
    </xf>
    <xf numFmtId="0" fontId="36" fillId="0" borderId="3">
      <alignment horizontal="left" vertical="center" wrapText="1"/>
    </xf>
    <xf numFmtId="164" fontId="23" fillId="3" borderId="3">
      <alignment vertical="top" wrapText="1"/>
    </xf>
    <xf numFmtId="164" fontId="23" fillId="3" borderId="3">
      <alignment vertical="top" wrapText="1"/>
    </xf>
    <xf numFmtId="0" fontId="16" fillId="0" borderId="3">
      <alignment horizontal="left" vertical="center" wrapText="1"/>
    </xf>
    <xf numFmtId="164" fontId="35" fillId="3" borderId="3">
      <alignment vertical="top" wrapText="1"/>
    </xf>
    <xf numFmtId="164" fontId="35" fillId="3" borderId="3">
      <alignment vertical="top" wrapText="1"/>
    </xf>
    <xf numFmtId="49" fontId="31" fillId="0" borderId="3">
      <alignment horizontal="left" vertical="center" wrapText="1"/>
    </xf>
    <xf numFmtId="164" fontId="35" fillId="0" borderId="3">
      <alignment vertical="top" wrapText="1"/>
    </xf>
    <xf numFmtId="164" fontId="35" fillId="0" borderId="3">
      <alignment vertical="top" wrapText="1"/>
    </xf>
    <xf numFmtId="0" fontId="31" fillId="0" borderId="1">
      <alignment horizontal="left" vertical="center" wrapText="1"/>
    </xf>
    <xf numFmtId="164" fontId="37" fillId="0" borderId="3">
      <alignment horizontal="left" vertical="top" wrapText="1"/>
    </xf>
    <xf numFmtId="164" fontId="37" fillId="0" borderId="3">
      <alignment horizontal="left" vertical="top" wrapText="1"/>
    </xf>
    <xf numFmtId="0" fontId="36" fillId="0" borderId="3">
      <alignment vertical="center" wrapText="1"/>
    </xf>
    <xf numFmtId="164" fontId="37" fillId="0" borderId="3">
      <alignment horizontal="left" vertical="top"/>
    </xf>
    <xf numFmtId="164" fontId="37" fillId="0" borderId="3">
      <alignment horizontal="left" vertical="top"/>
    </xf>
    <xf numFmtId="0" fontId="31" fillId="0" borderId="3">
      <alignment vertical="center" wrapText="1"/>
    </xf>
    <xf numFmtId="164" fontId="20" fillId="0" borderId="3">
      <alignment vertical="top" wrapText="1"/>
    </xf>
    <xf numFmtId="164" fontId="20" fillId="0" borderId="3">
      <alignment vertical="top" wrapText="1"/>
    </xf>
    <xf numFmtId="0" fontId="16" fillId="0" borderId="3">
      <alignment horizontal="left" vertical="center"/>
    </xf>
    <xf numFmtId="0" fontId="31" fillId="0" borderId="1"/>
    <xf numFmtId="0" fontId="31" fillId="0" borderId="1"/>
    <xf numFmtId="0" fontId="16" fillId="0" borderId="3">
      <alignment horizontal="left"/>
    </xf>
    <xf numFmtId="49" fontId="35" fillId="2" borderId="4">
      <alignment horizontal="center" vertical="center" wrapText="1"/>
    </xf>
    <xf numFmtId="49" fontId="35" fillId="2" borderId="4">
      <alignment horizontal="center" vertical="center" wrapText="1"/>
    </xf>
    <xf numFmtId="0" fontId="31" fillId="0" borderId="1"/>
    <xf numFmtId="49" fontId="35" fillId="2" borderId="5">
      <alignment horizontal="center" vertical="center" wrapText="1"/>
    </xf>
    <xf numFmtId="49" fontId="35" fillId="2" borderId="5">
      <alignment horizontal="center" vertical="center" wrapText="1"/>
    </xf>
    <xf numFmtId="0" fontId="18" fillId="0" borderId="1"/>
    <xf numFmtId="49" fontId="20" fillId="3" borderId="3">
      <alignment horizontal="center" vertical="top"/>
    </xf>
    <xf numFmtId="49" fontId="20" fillId="3" borderId="3">
      <alignment horizontal="center" vertical="top"/>
    </xf>
    <xf numFmtId="49" fontId="35" fillId="2" borderId="3">
      <alignment horizontal="center" vertical="center" wrapText="1"/>
    </xf>
    <xf numFmtId="49" fontId="37" fillId="3" borderId="3">
      <alignment horizontal="center" vertical="top" wrapText="1"/>
    </xf>
    <xf numFmtId="49" fontId="37" fillId="3" borderId="3">
      <alignment horizontal="center" vertical="top" wrapText="1"/>
    </xf>
    <xf numFmtId="49" fontId="34" fillId="8" borderId="3">
      <alignment horizontal="center" vertical="center" wrapText="1"/>
    </xf>
    <xf numFmtId="49" fontId="35" fillId="0" borderId="3">
      <alignment horizontal="center" vertical="top"/>
    </xf>
    <xf numFmtId="49" fontId="35" fillId="0" borderId="3">
      <alignment horizontal="center" vertical="top"/>
    </xf>
    <xf numFmtId="49" fontId="34" fillId="8" borderId="6">
      <alignment horizontal="center" vertical="center" wrapText="1"/>
    </xf>
    <xf numFmtId="49" fontId="24" fillId="3" borderId="3">
      <alignment horizontal="center" vertical="top" wrapText="1"/>
    </xf>
    <xf numFmtId="49" fontId="24" fillId="3" borderId="3">
      <alignment horizontal="center" vertical="top" wrapText="1"/>
    </xf>
    <xf numFmtId="49" fontId="18" fillId="8" borderId="3">
      <alignment horizontal="center" vertical="center" wrapText="1"/>
    </xf>
    <xf numFmtId="49" fontId="35" fillId="3" borderId="3">
      <alignment horizontal="center" vertical="top" wrapText="1"/>
    </xf>
    <xf numFmtId="49" fontId="35" fillId="3" borderId="3">
      <alignment horizontal="center" vertical="top" wrapText="1"/>
    </xf>
    <xf numFmtId="49" fontId="34" fillId="0" borderId="3">
      <alignment horizontal="center" vertical="center" wrapText="1"/>
    </xf>
    <xf numFmtId="0" fontId="38" fillId="0" borderId="1">
      <alignment horizontal="left"/>
    </xf>
    <xf numFmtId="0" fontId="38" fillId="0" borderId="1">
      <alignment horizontal="left"/>
    </xf>
    <xf numFmtId="49" fontId="34" fillId="0" borderId="3">
      <alignment horizontal="center" vertical="center"/>
    </xf>
    <xf numFmtId="0" fontId="35" fillId="2" borderId="6">
      <alignment horizontal="center" vertical="center" wrapText="1"/>
    </xf>
    <xf numFmtId="0" fontId="35" fillId="2" borderId="6">
      <alignment horizontal="center" vertical="center" wrapText="1"/>
    </xf>
    <xf numFmtId="49" fontId="34" fillId="0" borderId="3">
      <alignment horizontal="center"/>
    </xf>
    <xf numFmtId="165" fontId="37" fillId="3" borderId="3">
      <alignment horizontal="right" shrinkToFit="1"/>
    </xf>
    <xf numFmtId="165" fontId="37" fillId="3" borderId="3">
      <alignment horizontal="right" shrinkToFit="1"/>
    </xf>
    <xf numFmtId="49" fontId="18" fillId="0" borderId="3">
      <alignment horizontal="center" vertical="center" wrapText="1"/>
    </xf>
    <xf numFmtId="165" fontId="37" fillId="0" borderId="3">
      <alignment horizontal="right" shrinkToFit="1"/>
    </xf>
    <xf numFmtId="165" fontId="37" fillId="0" borderId="3">
      <alignment horizontal="right" shrinkToFit="1"/>
    </xf>
    <xf numFmtId="49" fontId="39" fillId="0" borderId="3">
      <alignment horizontal="center" vertical="center" wrapText="1"/>
    </xf>
    <xf numFmtId="165" fontId="20" fillId="0" borderId="3">
      <alignment horizontal="right" shrinkToFit="1"/>
    </xf>
    <xf numFmtId="165" fontId="20" fillId="0" borderId="3">
      <alignment horizontal="right" shrinkToFit="1"/>
    </xf>
    <xf numFmtId="49" fontId="39" fillId="0" borderId="3">
      <alignment horizontal="center"/>
    </xf>
    <xf numFmtId="0" fontId="31" fillId="0" borderId="1">
      <alignment horizontal="center" vertical="center"/>
    </xf>
    <xf numFmtId="0" fontId="31" fillId="0" borderId="1">
      <alignment horizontal="center" vertical="center"/>
    </xf>
    <xf numFmtId="49" fontId="18" fillId="0" borderId="3">
      <alignment horizontal="center"/>
    </xf>
    <xf numFmtId="165" fontId="20" fillId="3" borderId="3">
      <alignment horizontal="right" shrinkToFit="1"/>
    </xf>
    <xf numFmtId="165" fontId="20" fillId="3" borderId="3">
      <alignment horizontal="right" shrinkToFit="1"/>
    </xf>
    <xf numFmtId="0" fontId="38" fillId="0" borderId="1">
      <alignment horizontal="left"/>
    </xf>
    <xf numFmtId="0" fontId="34" fillId="0" borderId="1">
      <alignment horizontal="left"/>
    </xf>
    <xf numFmtId="0" fontId="34" fillId="0" borderId="1">
      <alignment horizontal="left"/>
    </xf>
    <xf numFmtId="0" fontId="31" fillId="0" borderId="2"/>
    <xf numFmtId="0" fontId="34" fillId="0" borderId="1">
      <alignment horizontal="center"/>
    </xf>
    <xf numFmtId="0" fontId="34" fillId="0" borderId="1">
      <alignment horizontal="center"/>
    </xf>
    <xf numFmtId="165" fontId="40" fillId="8" borderId="3">
      <alignment horizontal="right" shrinkToFit="1"/>
    </xf>
    <xf numFmtId="0" fontId="34" fillId="0" borderId="1">
      <alignment horizontal="center" wrapText="1"/>
    </xf>
    <xf numFmtId="0" fontId="34" fillId="0" borderId="1">
      <alignment horizontal="center" wrapText="1"/>
    </xf>
    <xf numFmtId="165" fontId="40" fillId="0" borderId="3">
      <alignment horizontal="right" shrinkToFit="1"/>
    </xf>
    <xf numFmtId="49" fontId="38" fillId="0" borderId="1">
      <alignment horizontal="center"/>
    </xf>
    <xf numFmtId="49" fontId="38" fillId="0" borderId="1">
      <alignment horizontal="center"/>
    </xf>
    <xf numFmtId="165" fontId="41" fillId="0" borderId="3">
      <alignment horizontal="right" shrinkToFit="1"/>
    </xf>
    <xf numFmtId="49" fontId="42" fillId="0" borderId="1">
      <alignment horizontal="center" wrapText="1"/>
    </xf>
    <xf numFmtId="49" fontId="42" fillId="0" borderId="1">
      <alignment horizontal="center" wrapText="1"/>
    </xf>
    <xf numFmtId="0" fontId="31" fillId="0" borderId="1">
      <alignment horizontal="center" vertical="center"/>
    </xf>
    <xf numFmtId="49" fontId="38" fillId="0" borderId="1">
      <alignment horizontal="left"/>
    </xf>
    <xf numFmtId="49" fontId="38" fillId="0" borderId="1">
      <alignment horizontal="left"/>
    </xf>
    <xf numFmtId="0" fontId="34" fillId="0" borderId="1">
      <alignment horizontal="left"/>
    </xf>
    <xf numFmtId="49" fontId="42" fillId="0" borderId="1">
      <alignment horizontal="left" wrapText="1"/>
    </xf>
    <xf numFmtId="49" fontId="42" fillId="0" borderId="1">
      <alignment horizontal="left" wrapText="1"/>
    </xf>
    <xf numFmtId="0" fontId="34" fillId="0" borderId="1">
      <alignment horizontal="center"/>
    </xf>
    <xf numFmtId="49" fontId="43" fillId="0" borderId="1">
      <alignment horizontal="left" wrapText="1"/>
    </xf>
    <xf numFmtId="49" fontId="43" fillId="0" borderId="1">
      <alignment horizontal="left" wrapText="1"/>
    </xf>
    <xf numFmtId="0" fontId="34" fillId="0" borderId="1">
      <alignment horizontal="center" wrapText="1"/>
    </xf>
    <xf numFmtId="0" fontId="31" fillId="0" borderId="7"/>
    <xf numFmtId="0" fontId="31" fillId="0" borderId="7"/>
    <xf numFmtId="49" fontId="38" fillId="0" borderId="1">
      <alignment horizontal="center"/>
    </xf>
    <xf numFmtId="0" fontId="32" fillId="0" borderId="1"/>
    <xf numFmtId="0" fontId="32" fillId="0" borderId="1"/>
    <xf numFmtId="49" fontId="42" fillId="0" borderId="1">
      <alignment horizontal="center" wrapText="1"/>
    </xf>
    <xf numFmtId="49" fontId="38" fillId="0" borderId="1">
      <alignment horizontal="left"/>
    </xf>
    <xf numFmtId="49" fontId="42" fillId="0" borderId="1">
      <alignment horizontal="left" wrapText="1"/>
    </xf>
    <xf numFmtId="49" fontId="43" fillId="0" borderId="1">
      <alignment horizontal="left" wrapText="1"/>
    </xf>
    <xf numFmtId="0" fontId="31" fillId="0" borderId="7"/>
    <xf numFmtId="0" fontId="32" fillId="0" borderId="1"/>
    <xf numFmtId="0" fontId="31" fillId="9" borderId="3">
      <alignment horizontal="center" vertical="center"/>
    </xf>
    <xf numFmtId="49" fontId="36" fillId="8" borderId="3">
      <alignment horizontal="left" vertical="center" wrapText="1"/>
    </xf>
    <xf numFmtId="49" fontId="36" fillId="0" borderId="3">
      <alignment horizontal="left" vertical="center" wrapText="1"/>
    </xf>
    <xf numFmtId="49" fontId="16" fillId="0" borderId="3">
      <alignment horizontal="left" vertical="center" wrapText="1"/>
    </xf>
    <xf numFmtId="49" fontId="36" fillId="8" borderId="3">
      <alignment horizontal="center" vertical="center"/>
    </xf>
    <xf numFmtId="49" fontId="31" fillId="0" borderId="3">
      <alignment horizontal="center" vertical="center"/>
    </xf>
    <xf numFmtId="49" fontId="36" fillId="0" borderId="3">
      <alignment horizontal="center" vertical="center"/>
    </xf>
    <xf numFmtId="0" fontId="31" fillId="9" borderId="3">
      <alignment horizontal="center" vertical="center" wrapText="1"/>
    </xf>
    <xf numFmtId="0" fontId="32" fillId="0" borderId="1">
      <alignment horizontal="center" vertical="center"/>
    </xf>
    <xf numFmtId="0" fontId="38" fillId="0" borderId="1">
      <alignment horizontal="center" vertical="center"/>
    </xf>
    <xf numFmtId="0" fontId="42" fillId="0" borderId="1">
      <alignment horizontal="center" vertical="center"/>
    </xf>
    <xf numFmtId="0" fontId="32" fillId="9" borderId="3">
      <alignment horizontal="center" vertical="center"/>
    </xf>
    <xf numFmtId="49" fontId="36" fillId="8" borderId="3">
      <alignment vertical="center" wrapText="1"/>
    </xf>
    <xf numFmtId="49" fontId="31" fillId="0" borderId="3">
      <alignment vertical="center" wrapText="1"/>
    </xf>
    <xf numFmtId="49" fontId="36" fillId="0" borderId="3">
      <alignment vertical="center" wrapText="1"/>
    </xf>
    <xf numFmtId="49" fontId="16" fillId="0" borderId="3">
      <alignment vertical="center" wrapText="1"/>
    </xf>
    <xf numFmtId="49" fontId="36" fillId="8" borderId="3">
      <alignment horizontal="center" vertical="center" wrapText="1"/>
    </xf>
    <xf numFmtId="49" fontId="31" fillId="0" borderId="3">
      <alignment horizontal="center" vertical="center" wrapText="1"/>
    </xf>
    <xf numFmtId="49" fontId="36" fillId="0" borderId="3">
      <alignment horizontal="center" vertical="center" wrapText="1"/>
    </xf>
    <xf numFmtId="0" fontId="32" fillId="9" borderId="3">
      <alignment horizontal="center" vertical="center" wrapText="1"/>
    </xf>
    <xf numFmtId="0" fontId="32" fillId="9" borderId="1">
      <alignment horizontal="center" vertical="center"/>
    </xf>
    <xf numFmtId="0" fontId="32" fillId="0" borderId="1">
      <alignment vertical="center"/>
    </xf>
    <xf numFmtId="49" fontId="36" fillId="8" borderId="6">
      <alignment horizontal="left" vertical="center" wrapText="1"/>
    </xf>
    <xf numFmtId="49" fontId="36" fillId="8" borderId="6">
      <alignment horizontal="center" vertical="center" wrapText="1"/>
    </xf>
    <xf numFmtId="0" fontId="32" fillId="0" borderId="1"/>
    <xf numFmtId="0" fontId="15" fillId="0" borderId="1"/>
    <xf numFmtId="0" fontId="30" fillId="0" borderId="1"/>
    <xf numFmtId="167" fontId="29" fillId="0" borderId="1" applyFont="0" applyFill="0" applyBorder="0" applyAlignment="0" applyProtection="0"/>
    <xf numFmtId="167" fontId="29" fillId="0" borderId="1" applyFont="0" applyFill="0" applyBorder="0" applyAlignment="0" applyProtection="0"/>
  </cellStyleXfs>
  <cellXfs count="76">
    <xf numFmtId="0" fontId="0" fillId="0" borderId="0" xfId="0"/>
    <xf numFmtId="0" fontId="0" fillId="0" borderId="0" xfId="0" applyProtection="1">
      <protection locked="0"/>
    </xf>
    <xf numFmtId="49" fontId="1" fillId="0" borderId="1" xfId="1" applyNumberFormat="1" applyProtection="1"/>
    <xf numFmtId="0" fontId="1" fillId="0" borderId="1" xfId="2" applyNumberFormat="1" applyProtection="1"/>
    <xf numFmtId="0" fontId="2" fillId="0" borderId="1" xfId="3" applyNumberFormat="1" applyProtection="1">
      <alignment horizontal="left"/>
    </xf>
    <xf numFmtId="0" fontId="2" fillId="0" borderId="1" xfId="4" applyNumberFormat="1" applyProtection="1">
      <alignment horizontal="center"/>
    </xf>
    <xf numFmtId="0" fontId="4" fillId="0" borderId="1" xfId="7" applyNumberFormat="1" applyProtection="1">
      <alignment horizontal="left"/>
    </xf>
    <xf numFmtId="49" fontId="2" fillId="0" borderId="1" xfId="12" applyNumberFormat="1" applyProtection="1">
      <alignment wrapText="1"/>
    </xf>
    <xf numFmtId="49" fontId="2" fillId="0" borderId="1" xfId="14" applyNumberFormat="1" applyProtection="1">
      <alignment horizontal="left" wrapText="1"/>
    </xf>
    <xf numFmtId="49" fontId="1" fillId="0" borderId="2" xfId="17" applyNumberFormat="1" applyProtection="1"/>
    <xf numFmtId="0" fontId="8" fillId="2" borderId="3" xfId="18" applyNumberFormat="1" applyProtection="1">
      <alignment horizontal="center" vertical="center" wrapText="1"/>
    </xf>
    <xf numFmtId="0" fontId="8" fillId="2" borderId="5" xfId="20" applyNumberFormat="1" applyProtection="1">
      <alignment horizontal="center" vertical="center" wrapText="1"/>
    </xf>
    <xf numFmtId="0" fontId="8" fillId="2" borderId="6" xfId="22" applyNumberFormat="1" applyProtection="1">
      <alignment horizontal="center" vertical="center" wrapText="1"/>
    </xf>
    <xf numFmtId="165" fontId="10" fillId="3" borderId="3" xfId="26" applyNumberFormat="1" applyProtection="1">
      <alignment horizontal="right" shrinkToFit="1"/>
    </xf>
    <xf numFmtId="164" fontId="10" fillId="0" borderId="3" xfId="29" applyNumberFormat="1" applyProtection="1">
      <alignment vertical="top" wrapText="1"/>
    </xf>
    <xf numFmtId="165" fontId="10" fillId="0" borderId="3" xfId="31" applyNumberFormat="1" applyProtection="1">
      <alignment horizontal="right" shrinkToFit="1"/>
    </xf>
    <xf numFmtId="164" fontId="11" fillId="3" borderId="3" xfId="32" applyNumberFormat="1" applyProtection="1">
      <alignment vertical="top" wrapText="1"/>
    </xf>
    <xf numFmtId="165" fontId="9" fillId="0" borderId="3" xfId="34" applyNumberFormat="1" applyProtection="1">
      <alignment horizontal="right" shrinkToFit="1"/>
    </xf>
    <xf numFmtId="0" fontId="16" fillId="0" borderId="1" xfId="2" applyNumberFormat="1" applyFont="1" applyProtection="1"/>
    <xf numFmtId="0" fontId="17" fillId="0" borderId="1" xfId="7" applyNumberFormat="1" applyFont="1" applyProtection="1">
      <alignment horizontal="left"/>
    </xf>
    <xf numFmtId="0" fontId="18" fillId="0" borderId="1" xfId="16" applyNumberFormat="1" applyFont="1" applyProtection="1"/>
    <xf numFmtId="0" fontId="19" fillId="5" borderId="3" xfId="18" applyNumberFormat="1" applyFont="1" applyFill="1" applyProtection="1">
      <alignment horizontal="center" vertical="center" wrapText="1"/>
    </xf>
    <xf numFmtId="0" fontId="19" fillId="5" borderId="6" xfId="22" applyNumberFormat="1" applyFont="1" applyFill="1" applyProtection="1">
      <alignment horizontal="center" vertical="center" wrapText="1"/>
    </xf>
    <xf numFmtId="164" fontId="20" fillId="6" borderId="3" xfId="24" applyNumberFormat="1" applyFont="1" applyFill="1" applyProtection="1">
      <alignment vertical="top" wrapText="1"/>
    </xf>
    <xf numFmtId="165" fontId="20" fillId="6" borderId="3" xfId="26" applyNumberFormat="1" applyFont="1" applyFill="1" applyProtection="1">
      <alignment horizontal="right" shrinkToFit="1"/>
    </xf>
    <xf numFmtId="166" fontId="21" fillId="6" borderId="3" xfId="26" applyNumberFormat="1" applyFont="1" applyFill="1" applyProtection="1">
      <alignment horizontal="right" shrinkToFit="1"/>
    </xf>
    <xf numFmtId="165" fontId="22" fillId="0" borderId="0" xfId="0" applyNumberFormat="1" applyFont="1" applyProtection="1">
      <protection locked="0"/>
    </xf>
    <xf numFmtId="0" fontId="22" fillId="0" borderId="0" xfId="0" applyFont="1" applyProtection="1">
      <protection locked="0"/>
    </xf>
    <xf numFmtId="164" fontId="23" fillId="7" borderId="3" xfId="24" applyNumberFormat="1" applyFont="1" applyFill="1" applyProtection="1">
      <alignment vertical="top" wrapText="1"/>
    </xf>
    <xf numFmtId="165" fontId="20" fillId="7" borderId="3" xfId="26" applyNumberFormat="1" applyFont="1" applyFill="1" applyProtection="1">
      <alignment horizontal="right" shrinkToFit="1"/>
    </xf>
    <xf numFmtId="164" fontId="20" fillId="6" borderId="3" xfId="27" applyNumberFormat="1" applyFont="1" applyFill="1" applyProtection="1">
      <alignment vertical="top" wrapText="1"/>
    </xf>
    <xf numFmtId="166" fontId="24" fillId="5" borderId="3" xfId="26" applyNumberFormat="1" applyFont="1" applyFill="1" applyProtection="1">
      <alignment horizontal="right" shrinkToFit="1"/>
    </xf>
    <xf numFmtId="166" fontId="24" fillId="3" borderId="3" xfId="26" applyNumberFormat="1" applyFont="1" applyProtection="1">
      <alignment horizontal="right" shrinkToFit="1"/>
    </xf>
    <xf numFmtId="164" fontId="20" fillId="6" borderId="3" xfId="29" applyNumberFormat="1" applyFont="1" applyFill="1" applyProtection="1">
      <alignment vertical="top" wrapText="1"/>
    </xf>
    <xf numFmtId="165" fontId="20" fillId="6" borderId="3" xfId="31" applyNumberFormat="1" applyFont="1" applyFill="1" applyProtection="1">
      <alignment horizontal="right" shrinkToFit="1"/>
    </xf>
    <xf numFmtId="166" fontId="21" fillId="5" borderId="3" xfId="35" applyNumberFormat="1" applyFont="1" applyFill="1" applyProtection="1">
      <alignment horizontal="right" shrinkToFit="1"/>
    </xf>
    <xf numFmtId="166" fontId="21" fillId="3" borderId="3" xfId="35" applyNumberFormat="1" applyFont="1" applyProtection="1">
      <alignment horizontal="right" shrinkToFit="1"/>
    </xf>
    <xf numFmtId="164" fontId="25" fillId="0" borderId="3" xfId="29" applyNumberFormat="1" applyFont="1" applyProtection="1">
      <alignment vertical="top" wrapText="1"/>
    </xf>
    <xf numFmtId="164" fontId="23" fillId="6" borderId="3" xfId="36" applyNumberFormat="1" applyFont="1" applyFill="1" applyProtection="1">
      <alignment vertical="top" wrapText="1"/>
    </xf>
    <xf numFmtId="164" fontId="26" fillId="0" borderId="3" xfId="37" applyNumberFormat="1" applyFont="1" applyFill="1" applyProtection="1">
      <alignment vertical="top" wrapText="1"/>
    </xf>
    <xf numFmtId="165" fontId="10" fillId="0" borderId="3" xfId="26" applyNumberFormat="1" applyFill="1" applyProtection="1">
      <alignment horizontal="right" shrinkToFit="1"/>
    </xf>
    <xf numFmtId="0" fontId="0" fillId="0" borderId="0" xfId="0" applyFill="1" applyProtection="1">
      <protection locked="0"/>
    </xf>
    <xf numFmtId="164" fontId="26" fillId="0" borderId="3" xfId="39" applyNumberFormat="1" applyFont="1" applyProtection="1">
      <alignment vertical="top" wrapText="1"/>
    </xf>
    <xf numFmtId="165" fontId="0" fillId="0" borderId="0" xfId="0" applyNumberFormat="1" applyProtection="1">
      <protection locked="0"/>
    </xf>
    <xf numFmtId="164" fontId="26" fillId="0" borderId="3" xfId="29" applyNumberFormat="1" applyFont="1" applyProtection="1">
      <alignment vertical="top" wrapText="1"/>
    </xf>
    <xf numFmtId="164" fontId="26" fillId="0" borderId="3" xfId="40" applyNumberFormat="1" applyFont="1" applyProtection="1">
      <alignment horizontal="left" vertical="top" wrapText="1"/>
    </xf>
    <xf numFmtId="164" fontId="26" fillId="0" borderId="3" xfId="41" applyNumberFormat="1" applyFont="1" applyAlignment="1" applyProtection="1">
      <alignment horizontal="left" vertical="top" wrapText="1"/>
    </xf>
    <xf numFmtId="164" fontId="26" fillId="0" borderId="3" xfId="41" applyNumberFormat="1" applyFont="1" applyProtection="1">
      <alignment horizontal="left" vertical="top"/>
    </xf>
    <xf numFmtId="164" fontId="27" fillId="0" borderId="3" xfId="42" applyNumberFormat="1" applyFont="1" applyProtection="1">
      <alignment vertical="top" wrapText="1"/>
    </xf>
    <xf numFmtId="0" fontId="28" fillId="0" borderId="0" xfId="0" applyFont="1" applyProtection="1">
      <protection locked="0"/>
    </xf>
    <xf numFmtId="164" fontId="37" fillId="0" borderId="3" xfId="29" applyNumberFormat="1" applyFont="1" applyProtection="1">
      <alignment vertical="top" wrapText="1"/>
    </xf>
    <xf numFmtId="166" fontId="21" fillId="3" borderId="3" xfId="26" applyNumberFormat="1" applyFont="1" applyProtection="1">
      <alignment horizontal="right" shrinkToFit="1"/>
    </xf>
    <xf numFmtId="165" fontId="20" fillId="11" borderId="3" xfId="142" applyNumberFormat="1" applyFont="1" applyFill="1" applyAlignment="1" applyProtection="1">
      <alignment horizontal="center" vertical="center" shrinkToFit="1"/>
    </xf>
    <xf numFmtId="166" fontId="21" fillId="5" borderId="3" xfId="26" applyNumberFormat="1" applyFont="1" applyFill="1" applyProtection="1">
      <alignment horizontal="right" shrinkToFit="1"/>
    </xf>
    <xf numFmtId="168" fontId="44" fillId="11" borderId="8" xfId="216" applyNumberFormat="1" applyFont="1" applyFill="1" applyBorder="1" applyAlignment="1">
      <alignment vertical="center"/>
    </xf>
    <xf numFmtId="168" fontId="44" fillId="11" borderId="8" xfId="214" applyNumberFormat="1" applyFont="1" applyFill="1" applyBorder="1" applyAlignment="1">
      <alignment vertical="center"/>
    </xf>
    <xf numFmtId="165" fontId="18" fillId="11" borderId="3" xfId="142" applyNumberFormat="1" applyFont="1" applyFill="1" applyAlignment="1" applyProtection="1">
      <alignment horizontal="center" vertical="center" shrinkToFit="1"/>
    </xf>
    <xf numFmtId="166" fontId="24" fillId="10" borderId="3" xfId="26" applyNumberFormat="1" applyFont="1" applyFill="1" applyProtection="1">
      <alignment horizontal="right" shrinkToFi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2" fillId="0" borderId="1" xfId="6" applyNumberFormat="1" applyProtection="1">
      <alignment horizontal="center" wrapText="1"/>
    </xf>
    <xf numFmtId="0" fontId="2" fillId="0" borderId="1" xfId="6">
      <alignment horizontal="center" wrapText="1"/>
    </xf>
    <xf numFmtId="49" fontId="4" fillId="0" borderId="1" xfId="8" applyNumberFormat="1" applyProtection="1">
      <alignment horizontal="center"/>
    </xf>
    <xf numFmtId="49" fontId="4" fillId="0" borderId="1" xfId="8">
      <alignment horizontal="center"/>
    </xf>
    <xf numFmtId="49" fontId="5" fillId="0" borderId="1" xfId="10" applyNumberFormat="1" applyProtection="1">
      <alignment horizontal="center" wrapText="1"/>
    </xf>
    <xf numFmtId="49" fontId="5" fillId="0" borderId="1" xfId="10">
      <alignment horizontal="center" wrapText="1"/>
    </xf>
    <xf numFmtId="0" fontId="1" fillId="0" borderId="1" xfId="15" applyNumberFormat="1" applyProtection="1">
      <alignment horizontal="center" vertical="center" wrapText="1"/>
    </xf>
    <xf numFmtId="0" fontId="1" fillId="0" borderId="1" xfId="15">
      <alignment horizontal="center" vertical="center" wrapText="1"/>
    </xf>
    <xf numFmtId="0" fontId="8" fillId="2" borderId="3" xfId="18" applyNumberFormat="1" applyProtection="1">
      <alignment horizontal="center" vertical="center" wrapText="1"/>
    </xf>
    <xf numFmtId="0" fontId="8" fillId="2" borderId="3" xfId="18">
      <alignment horizontal="center" vertical="center" wrapText="1"/>
    </xf>
    <xf numFmtId="2" fontId="19" fillId="5" borderId="3" xfId="18" applyNumberFormat="1" applyFont="1" applyFill="1" applyProtection="1">
      <alignment horizontal="center" vertical="center" wrapText="1"/>
    </xf>
    <xf numFmtId="2" fontId="19" fillId="5" borderId="3" xfId="18" applyNumberFormat="1" applyFont="1" applyFill="1">
      <alignment horizontal="center" vertical="center" wrapText="1"/>
    </xf>
    <xf numFmtId="49" fontId="6" fillId="0" borderId="1" xfId="13" applyNumberFormat="1" applyProtection="1">
      <alignment horizontal="left" wrapText="1"/>
    </xf>
    <xf numFmtId="49" fontId="6" fillId="0" borderId="1" xfId="13">
      <alignment horizontal="left" wrapText="1"/>
    </xf>
    <xf numFmtId="0" fontId="19" fillId="5" borderId="3" xfId="18" applyNumberFormat="1" applyFont="1" applyFill="1" applyProtection="1">
      <alignment horizontal="center" vertical="center" wrapText="1"/>
    </xf>
    <xf numFmtId="0" fontId="19" fillId="5" borderId="3" xfId="18" applyFont="1" applyFill="1">
      <alignment horizontal="center" vertical="center" wrapText="1"/>
    </xf>
  </cellXfs>
  <cellStyles count="217">
    <cellStyle name="br" xfId="45"/>
    <cellStyle name="br 2" xfId="51"/>
    <cellStyle name="col" xfId="44"/>
    <cellStyle name="col 2" xfId="52"/>
    <cellStyle name="st48" xfId="15"/>
    <cellStyle name="st48 2" xfId="54"/>
    <cellStyle name="st48 3" xfId="53"/>
    <cellStyle name="style0" xfId="46"/>
    <cellStyle name="style0 2" xfId="56"/>
    <cellStyle name="style0 3" xfId="55"/>
    <cellStyle name="td" xfId="47"/>
    <cellStyle name="td 2" xfId="58"/>
    <cellStyle name="td 3" xfId="57"/>
    <cellStyle name="tr" xfId="43"/>
    <cellStyle name="tr 2" xfId="59"/>
    <cellStyle name="xl21" xfId="48"/>
    <cellStyle name="xl21 2" xfId="61"/>
    <cellStyle name="xl21 3" xfId="60"/>
    <cellStyle name="xl22" xfId="1"/>
    <cellStyle name="xl22 2" xfId="63"/>
    <cellStyle name="xl22 3" xfId="62"/>
    <cellStyle name="xl23" xfId="12"/>
    <cellStyle name="xl23 2" xfId="65"/>
    <cellStyle name="xl23 3" xfId="64"/>
    <cellStyle name="xl24" xfId="14"/>
    <cellStyle name="xl24 2" xfId="67"/>
    <cellStyle name="xl24 3" xfId="66"/>
    <cellStyle name="xl25" xfId="16"/>
    <cellStyle name="xl25 2" xfId="69"/>
    <cellStyle name="xl25 3" xfId="70"/>
    <cellStyle name="xl25 4" xfId="68"/>
    <cellStyle name="xl26" xfId="17"/>
    <cellStyle name="xl26 2" xfId="72"/>
    <cellStyle name="xl26 3" xfId="71"/>
    <cellStyle name="xl27" xfId="18"/>
    <cellStyle name="xl27 2" xfId="74"/>
    <cellStyle name="xl27 3" xfId="73"/>
    <cellStyle name="xl28" xfId="20"/>
    <cellStyle name="xl28 2" xfId="76"/>
    <cellStyle name="xl28 3" xfId="77"/>
    <cellStyle name="xl28 4" xfId="75"/>
    <cellStyle name="xl29" xfId="24"/>
    <cellStyle name="xl29 2" xfId="79"/>
    <cellStyle name="xl29 3" xfId="80"/>
    <cellStyle name="xl29 4" xfId="78"/>
    <cellStyle name="xl30" xfId="27"/>
    <cellStyle name="xl30 2" xfId="82"/>
    <cellStyle name="xl30 3" xfId="83"/>
    <cellStyle name="xl30 4" xfId="81"/>
    <cellStyle name="xl31" xfId="29"/>
    <cellStyle name="xl31 2" xfId="85"/>
    <cellStyle name="xl31 3" xfId="86"/>
    <cellStyle name="xl31 4" xfId="84"/>
    <cellStyle name="xl32" xfId="32"/>
    <cellStyle name="xl32 2" xfId="88"/>
    <cellStyle name="xl32 3" xfId="89"/>
    <cellStyle name="xl32 4" xfId="87"/>
    <cellStyle name="xl33" xfId="36"/>
    <cellStyle name="xl33 2" xfId="91"/>
    <cellStyle name="xl33 3" xfId="92"/>
    <cellStyle name="xl33 4" xfId="90"/>
    <cellStyle name="xl34" xfId="37"/>
    <cellStyle name="xl34 2" xfId="94"/>
    <cellStyle name="xl34 3" xfId="95"/>
    <cellStyle name="xl34 4" xfId="93"/>
    <cellStyle name="xl35" xfId="39"/>
    <cellStyle name="xl35 2" xfId="97"/>
    <cellStyle name="xl35 3" xfId="98"/>
    <cellStyle name="xl35 4" xfId="96"/>
    <cellStyle name="xl36" xfId="40"/>
    <cellStyle name="xl36 2" xfId="100"/>
    <cellStyle name="xl36 3" xfId="101"/>
    <cellStyle name="xl36 4" xfId="99"/>
    <cellStyle name="xl37" xfId="41"/>
    <cellStyle name="xl37 2" xfId="103"/>
    <cellStyle name="xl37 3" xfId="104"/>
    <cellStyle name="xl37 4" xfId="102"/>
    <cellStyle name="xl38" xfId="42"/>
    <cellStyle name="xl38 2" xfId="106"/>
    <cellStyle name="xl38 3" xfId="107"/>
    <cellStyle name="xl38 4" xfId="105"/>
    <cellStyle name="xl39" xfId="2"/>
    <cellStyle name="xl39 2" xfId="109"/>
    <cellStyle name="xl39 3" xfId="110"/>
    <cellStyle name="xl39 4" xfId="108"/>
    <cellStyle name="xl40" xfId="19"/>
    <cellStyle name="xl40 2" xfId="112"/>
    <cellStyle name="xl40 3" xfId="113"/>
    <cellStyle name="xl40 4" xfId="111"/>
    <cellStyle name="xl41" xfId="21"/>
    <cellStyle name="xl41 2" xfId="115"/>
    <cellStyle name="xl41 3" xfId="116"/>
    <cellStyle name="xl41 4" xfId="114"/>
    <cellStyle name="xl42" xfId="25"/>
    <cellStyle name="xl42 2" xfId="118"/>
    <cellStyle name="xl42 3" xfId="119"/>
    <cellStyle name="xl42 4" xfId="117"/>
    <cellStyle name="xl43" xfId="28"/>
    <cellStyle name="xl43 2" xfId="121"/>
    <cellStyle name="xl43 3" xfId="122"/>
    <cellStyle name="xl43 4" xfId="120"/>
    <cellStyle name="xl44" xfId="30"/>
    <cellStyle name="xl44 2" xfId="124"/>
    <cellStyle name="xl44 3" xfId="125"/>
    <cellStyle name="xl44 4" xfId="123"/>
    <cellStyle name="xl45" xfId="33"/>
    <cellStyle name="xl45 2" xfId="127"/>
    <cellStyle name="xl45 3" xfId="128"/>
    <cellStyle name="xl45 4" xfId="126"/>
    <cellStyle name="xl46" xfId="38"/>
    <cellStyle name="xl46 2" xfId="130"/>
    <cellStyle name="xl46 3" xfId="131"/>
    <cellStyle name="xl46 4" xfId="129"/>
    <cellStyle name="xl47" xfId="7"/>
    <cellStyle name="xl47 2" xfId="133"/>
    <cellStyle name="xl47 3" xfId="134"/>
    <cellStyle name="xl47 4" xfId="132"/>
    <cellStyle name="xl48" xfId="22"/>
    <cellStyle name="xl48 2" xfId="136"/>
    <cellStyle name="xl48 3" xfId="137"/>
    <cellStyle name="xl48 4" xfId="135"/>
    <cellStyle name="xl49" xfId="26"/>
    <cellStyle name="xl49 2" xfId="139"/>
    <cellStyle name="xl49 3" xfId="140"/>
    <cellStyle name="xl49 4" xfId="138"/>
    <cellStyle name="xl50" xfId="31"/>
    <cellStyle name="xl50 2" xfId="142"/>
    <cellStyle name="xl50 3" xfId="143"/>
    <cellStyle name="xl50 4" xfId="141"/>
    <cellStyle name="xl51" xfId="34"/>
    <cellStyle name="xl51 2" xfId="145"/>
    <cellStyle name="xl51 3" xfId="146"/>
    <cellStyle name="xl51 4" xfId="144"/>
    <cellStyle name="xl52" xfId="49"/>
    <cellStyle name="xl52 2" xfId="148"/>
    <cellStyle name="xl52 3" xfId="149"/>
    <cellStyle name="xl52 4" xfId="147"/>
    <cellStyle name="xl53" xfId="35"/>
    <cellStyle name="xl53 2" xfId="151"/>
    <cellStyle name="xl53 3" xfId="152"/>
    <cellStyle name="xl53 4" xfId="150"/>
    <cellStyle name="xl54" xfId="3"/>
    <cellStyle name="xl54 2" xfId="154"/>
    <cellStyle name="xl54 3" xfId="155"/>
    <cellStyle name="xl54 4" xfId="153"/>
    <cellStyle name="xl55" xfId="4"/>
    <cellStyle name="xl55 2" xfId="157"/>
    <cellStyle name="xl55 3" xfId="158"/>
    <cellStyle name="xl55 4" xfId="156"/>
    <cellStyle name="xl56" xfId="6"/>
    <cellStyle name="xl56 2" xfId="160"/>
    <cellStyle name="xl56 3" xfId="161"/>
    <cellStyle name="xl56 4" xfId="159"/>
    <cellStyle name="xl57" xfId="8"/>
    <cellStyle name="xl57 2" xfId="163"/>
    <cellStyle name="xl57 3" xfId="164"/>
    <cellStyle name="xl57 4" xfId="162"/>
    <cellStyle name="xl58" xfId="10"/>
    <cellStyle name="xl58 2" xfId="166"/>
    <cellStyle name="xl58 3" xfId="167"/>
    <cellStyle name="xl58 4" xfId="165"/>
    <cellStyle name="xl59" xfId="9"/>
    <cellStyle name="xl59 2" xfId="169"/>
    <cellStyle name="xl59 3" xfId="170"/>
    <cellStyle name="xl59 4" xfId="168"/>
    <cellStyle name="xl60" xfId="11"/>
    <cellStyle name="xl60 2" xfId="172"/>
    <cellStyle name="xl60 3" xfId="173"/>
    <cellStyle name="xl60 4" xfId="171"/>
    <cellStyle name="xl61" xfId="13"/>
    <cellStyle name="xl61 2" xfId="175"/>
    <cellStyle name="xl61 3" xfId="176"/>
    <cellStyle name="xl61 4" xfId="174"/>
    <cellStyle name="xl62" xfId="23"/>
    <cellStyle name="xl62 2" xfId="178"/>
    <cellStyle name="xl62 3" xfId="179"/>
    <cellStyle name="xl62 4" xfId="177"/>
    <cellStyle name="xl63" xfId="5"/>
    <cellStyle name="xl63 2" xfId="181"/>
    <cellStyle name="xl63 3" xfId="182"/>
    <cellStyle name="xl63 4" xfId="180"/>
    <cellStyle name="xl64" xfId="183"/>
    <cellStyle name="xl65" xfId="184"/>
    <cellStyle name="xl66" xfId="185"/>
    <cellStyle name="xl67" xfId="186"/>
    <cellStyle name="xl68" xfId="187"/>
    <cellStyle name="xl69" xfId="188"/>
    <cellStyle name="xl70" xfId="189"/>
    <cellStyle name="xl71" xfId="190"/>
    <cellStyle name="xl72" xfId="191"/>
    <cellStyle name="xl73" xfId="192"/>
    <cellStyle name="xl74" xfId="193"/>
    <cellStyle name="xl75" xfId="194"/>
    <cellStyle name="xl76" xfId="195"/>
    <cellStyle name="xl77" xfId="196"/>
    <cellStyle name="xl78" xfId="197"/>
    <cellStyle name="xl79" xfId="198"/>
    <cellStyle name="xl80" xfId="199"/>
    <cellStyle name="xl81" xfId="200"/>
    <cellStyle name="xl82" xfId="201"/>
    <cellStyle name="xl83" xfId="202"/>
    <cellStyle name="xl84" xfId="203"/>
    <cellStyle name="xl85" xfId="204"/>
    <cellStyle name="xl86" xfId="205"/>
    <cellStyle name="xl87" xfId="206"/>
    <cellStyle name="xl88" xfId="207"/>
    <cellStyle name="xl89" xfId="208"/>
    <cellStyle name="xl90" xfId="209"/>
    <cellStyle name="xl91" xfId="210"/>
    <cellStyle name="xl92" xfId="211"/>
    <cellStyle name="xl93" xfId="212"/>
    <cellStyle name="Обычный" xfId="0" builtinId="0"/>
    <cellStyle name="Обычный 2" xfId="213"/>
    <cellStyle name="Обычный 3" xfId="50"/>
    <cellStyle name="Обычный_Лист1" xfId="214"/>
    <cellStyle name="Финансовый 2" xfId="216"/>
    <cellStyle name="Финансовый 3" xfId="21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tabSelected="1" topLeftCell="A5" zoomScaleNormal="100" zoomScaleSheetLayoutView="100" workbookViewId="0">
      <selection activeCell="S19" sqref="S19"/>
    </sheetView>
  </sheetViews>
  <sheetFormatPr defaultColWidth="31" defaultRowHeight="15" x14ac:dyDescent="0.25"/>
  <cols>
    <col min="1" max="1" width="32" style="1" customWidth="1"/>
    <col min="2" max="2" width="12.85546875" style="1" customWidth="1"/>
    <col min="3" max="3" width="11.5703125" style="1" customWidth="1"/>
    <col min="4" max="4" width="10.7109375" style="1" customWidth="1"/>
    <col min="5" max="5" width="12.5703125" style="1" customWidth="1"/>
    <col min="6" max="6" width="13" style="1" customWidth="1"/>
    <col min="7" max="7" width="11.28515625" style="1" customWidth="1"/>
    <col min="8" max="8" width="7.140625" style="49" customWidth="1"/>
    <col min="9" max="9" width="8" style="49" customWidth="1"/>
    <col min="10" max="10" width="5.7109375" style="49" customWidth="1"/>
    <col min="11" max="11" width="12.140625" style="1" customWidth="1"/>
    <col min="12" max="12" width="11.42578125" style="1" customWidth="1"/>
    <col min="13" max="13" width="11.140625" style="1" customWidth="1"/>
    <col min="14" max="14" width="7.42578125" style="1" customWidth="1"/>
    <col min="15" max="15" width="9" style="1" customWidth="1"/>
    <col min="16" max="16" width="6.7109375" style="1" customWidth="1"/>
    <col min="17" max="18" width="10.85546875" style="1" customWidth="1"/>
    <col min="19" max="19" width="10.28515625" style="1" customWidth="1"/>
    <col min="20" max="20" width="14.7109375" style="1" customWidth="1"/>
    <col min="21" max="21" width="14.140625" style="1" customWidth="1"/>
    <col min="22" max="22" width="13" style="1" customWidth="1"/>
    <col min="23" max="16384" width="31" style="1"/>
  </cols>
  <sheetData>
    <row r="1" spans="1:19" hidden="1" x14ac:dyDescent="0.25">
      <c r="A1" s="2"/>
      <c r="B1" s="3"/>
      <c r="C1" s="3"/>
      <c r="D1" s="3"/>
      <c r="E1" s="3"/>
      <c r="F1" s="3"/>
      <c r="G1" s="3"/>
      <c r="H1" s="18"/>
      <c r="I1" s="18"/>
      <c r="J1" s="18"/>
      <c r="K1" s="3"/>
      <c r="L1" s="3"/>
      <c r="M1" s="3"/>
      <c r="N1" s="3"/>
      <c r="O1" s="4"/>
      <c r="P1" s="4"/>
      <c r="Q1" s="4"/>
      <c r="R1" s="58"/>
      <c r="S1" s="59"/>
    </row>
    <row r="2" spans="1:19" hidden="1" x14ac:dyDescent="0.25">
      <c r="A2" s="2"/>
      <c r="B2" s="3"/>
      <c r="C2" s="3"/>
      <c r="D2" s="3"/>
      <c r="E2" s="3"/>
      <c r="F2" s="3"/>
      <c r="G2" s="3"/>
      <c r="H2" s="18"/>
      <c r="I2" s="18"/>
      <c r="J2" s="18"/>
      <c r="K2" s="3"/>
      <c r="L2" s="3"/>
      <c r="M2" s="3"/>
      <c r="N2" s="3"/>
      <c r="O2" s="4"/>
      <c r="P2" s="4"/>
      <c r="Q2" s="4"/>
      <c r="R2" s="60"/>
      <c r="S2" s="61"/>
    </row>
    <row r="3" spans="1:19" ht="18.75" hidden="1" x14ac:dyDescent="0.3">
      <c r="A3" s="2"/>
      <c r="B3" s="6"/>
      <c r="C3" s="6"/>
      <c r="D3" s="6"/>
      <c r="E3" s="6"/>
      <c r="F3" s="6"/>
      <c r="G3" s="6"/>
      <c r="H3" s="19"/>
      <c r="I3" s="19"/>
      <c r="J3" s="19"/>
      <c r="K3" s="6"/>
      <c r="L3" s="6"/>
      <c r="M3" s="6"/>
      <c r="N3" s="6"/>
      <c r="O3" s="4"/>
      <c r="P3" s="4"/>
      <c r="Q3" s="4"/>
      <c r="R3" s="58"/>
      <c r="S3" s="59"/>
    </row>
    <row r="4" spans="1:19" ht="18.75" hidden="1" x14ac:dyDescent="0.3">
      <c r="A4" s="2"/>
      <c r="B4" s="6"/>
      <c r="C4" s="6"/>
      <c r="D4" s="6"/>
      <c r="E4" s="6"/>
      <c r="F4" s="6"/>
      <c r="G4" s="6"/>
      <c r="H4" s="19"/>
      <c r="I4" s="19"/>
      <c r="J4" s="19"/>
      <c r="K4" s="6"/>
      <c r="L4" s="6"/>
      <c r="M4" s="6"/>
      <c r="N4" s="6"/>
      <c r="O4" s="4"/>
      <c r="P4" s="4"/>
      <c r="Q4" s="4"/>
      <c r="R4" s="4"/>
      <c r="S4" s="5"/>
    </row>
    <row r="5" spans="1:19" ht="18.75" x14ac:dyDescent="0.3">
      <c r="A5" s="62" t="s">
        <v>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</row>
    <row r="6" spans="1:19" ht="18.75" hidden="1" x14ac:dyDescent="0.3">
      <c r="A6" s="62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</row>
    <row r="7" spans="1:19" ht="15.75" x14ac:dyDescent="0.25">
      <c r="A7" s="64" t="s">
        <v>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</row>
    <row r="8" spans="1:19" ht="15.75" hidden="1" x14ac:dyDescent="0.25">
      <c r="A8" s="7"/>
      <c r="B8" s="72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</row>
    <row r="9" spans="1:19" x14ac:dyDescent="0.25">
      <c r="A9" s="8"/>
      <c r="B9" s="3"/>
      <c r="C9" s="3"/>
      <c r="D9" s="3"/>
      <c r="E9" s="66" t="s">
        <v>2</v>
      </c>
      <c r="F9" s="67"/>
      <c r="G9" s="67"/>
      <c r="H9" s="18"/>
      <c r="I9" s="18"/>
      <c r="J9" s="18"/>
      <c r="K9" s="3"/>
      <c r="L9" s="3"/>
      <c r="M9" s="3"/>
      <c r="N9" s="3"/>
      <c r="O9" s="3"/>
      <c r="P9" s="3"/>
      <c r="Q9" s="3"/>
      <c r="R9" s="3"/>
      <c r="S9" s="3"/>
    </row>
    <row r="10" spans="1:19" hidden="1" x14ac:dyDescent="0.25">
      <c r="A10" s="2"/>
      <c r="B10" s="3"/>
      <c r="C10" s="3"/>
      <c r="D10" s="3"/>
      <c r="E10" s="3"/>
      <c r="F10" s="3"/>
      <c r="G10" s="3"/>
      <c r="H10" s="18"/>
      <c r="I10" s="18"/>
      <c r="J10" s="18"/>
      <c r="K10" s="3"/>
      <c r="L10" s="3"/>
      <c r="M10" s="3"/>
      <c r="N10" s="3"/>
      <c r="O10" s="3"/>
      <c r="P10" s="3"/>
      <c r="Q10" s="3"/>
      <c r="R10" s="3"/>
      <c r="S10" s="3"/>
    </row>
    <row r="11" spans="1:19" x14ac:dyDescent="0.25">
      <c r="A11" s="20" t="s">
        <v>60</v>
      </c>
      <c r="B11" s="3"/>
      <c r="C11" s="3"/>
      <c r="D11" s="3"/>
      <c r="E11" s="3"/>
      <c r="F11" s="3"/>
      <c r="G11" s="3"/>
      <c r="H11" s="18"/>
      <c r="I11" s="18"/>
      <c r="J11" s="18"/>
      <c r="K11" s="3"/>
      <c r="L11" s="3"/>
      <c r="M11" s="3"/>
      <c r="N11" s="3"/>
      <c r="O11" s="3"/>
      <c r="P11" s="3"/>
      <c r="Q11" s="3"/>
      <c r="R11" s="3"/>
      <c r="S11" s="3"/>
    </row>
    <row r="12" spans="1:19" x14ac:dyDescent="0.25">
      <c r="A12" s="9"/>
      <c r="B12" s="3"/>
      <c r="C12" s="3"/>
      <c r="D12" s="3"/>
      <c r="E12" s="3"/>
      <c r="F12" s="3"/>
      <c r="G12" s="3"/>
      <c r="H12" s="18"/>
      <c r="I12" s="18"/>
      <c r="J12" s="18"/>
      <c r="K12" s="3"/>
      <c r="L12" s="3"/>
      <c r="M12" s="3"/>
      <c r="N12" s="3"/>
      <c r="O12" s="3"/>
      <c r="P12" s="3"/>
      <c r="Q12" s="3"/>
      <c r="R12" s="3"/>
      <c r="S12" s="3"/>
    </row>
    <row r="13" spans="1:19" x14ac:dyDescent="0.25">
      <c r="A13" s="68" t="s">
        <v>3</v>
      </c>
      <c r="B13" s="68" t="s">
        <v>4</v>
      </c>
      <c r="C13" s="69"/>
      <c r="D13" s="69"/>
      <c r="E13" s="68" t="s">
        <v>5</v>
      </c>
      <c r="F13" s="69"/>
      <c r="G13" s="69"/>
      <c r="H13" s="70" t="s">
        <v>6</v>
      </c>
      <c r="I13" s="71"/>
      <c r="J13" s="71"/>
      <c r="K13" s="68" t="s">
        <v>7</v>
      </c>
      <c r="L13" s="69"/>
      <c r="M13" s="69"/>
      <c r="N13" s="68" t="s">
        <v>8</v>
      </c>
      <c r="O13" s="69"/>
      <c r="P13" s="69"/>
      <c r="Q13" s="68" t="s">
        <v>9</v>
      </c>
      <c r="R13" s="69"/>
      <c r="S13" s="69"/>
    </row>
    <row r="14" spans="1:19" x14ac:dyDescent="0.25">
      <c r="A14" s="69"/>
      <c r="B14" s="69"/>
      <c r="C14" s="69"/>
      <c r="D14" s="69"/>
      <c r="E14" s="69"/>
      <c r="F14" s="69"/>
      <c r="G14" s="69"/>
      <c r="H14" s="71"/>
      <c r="I14" s="71"/>
      <c r="J14" s="71"/>
      <c r="K14" s="69"/>
      <c r="L14" s="69"/>
      <c r="M14" s="69"/>
      <c r="N14" s="69"/>
      <c r="O14" s="69"/>
      <c r="P14" s="69"/>
      <c r="Q14" s="69"/>
      <c r="R14" s="69"/>
      <c r="S14" s="69"/>
    </row>
    <row r="15" spans="1:19" x14ac:dyDescent="0.25">
      <c r="A15" s="69"/>
      <c r="B15" s="68" t="s">
        <v>10</v>
      </c>
      <c r="C15" s="68" t="s">
        <v>11</v>
      </c>
      <c r="D15" s="69"/>
      <c r="E15" s="68" t="s">
        <v>10</v>
      </c>
      <c r="F15" s="68" t="s">
        <v>11</v>
      </c>
      <c r="G15" s="69"/>
      <c r="H15" s="74" t="s">
        <v>12</v>
      </c>
      <c r="I15" s="74" t="s">
        <v>11</v>
      </c>
      <c r="J15" s="75"/>
      <c r="K15" s="68" t="s">
        <v>12</v>
      </c>
      <c r="L15" s="68" t="s">
        <v>11</v>
      </c>
      <c r="M15" s="69"/>
      <c r="N15" s="68" t="s">
        <v>12</v>
      </c>
      <c r="O15" s="68" t="s">
        <v>11</v>
      </c>
      <c r="P15" s="69"/>
      <c r="Q15" s="68" t="s">
        <v>12</v>
      </c>
      <c r="R15" s="68" t="s">
        <v>11</v>
      </c>
      <c r="S15" s="69"/>
    </row>
    <row r="16" spans="1:19" ht="22.5" x14ac:dyDescent="0.25">
      <c r="A16" s="69"/>
      <c r="B16" s="69"/>
      <c r="C16" s="10" t="s">
        <v>13</v>
      </c>
      <c r="D16" s="10" t="s">
        <v>14</v>
      </c>
      <c r="E16" s="69"/>
      <c r="F16" s="10" t="s">
        <v>15</v>
      </c>
      <c r="G16" s="10" t="s">
        <v>14</v>
      </c>
      <c r="H16" s="75"/>
      <c r="I16" s="21" t="s">
        <v>13</v>
      </c>
      <c r="J16" s="21" t="s">
        <v>16</v>
      </c>
      <c r="K16" s="69"/>
      <c r="L16" s="10" t="s">
        <v>13</v>
      </c>
      <c r="M16" s="10" t="s">
        <v>16</v>
      </c>
      <c r="N16" s="69"/>
      <c r="O16" s="10" t="s">
        <v>13</v>
      </c>
      <c r="P16" s="10" t="s">
        <v>16</v>
      </c>
      <c r="Q16" s="69"/>
      <c r="R16" s="10" t="s">
        <v>13</v>
      </c>
      <c r="S16" s="10" t="s">
        <v>16</v>
      </c>
    </row>
    <row r="17" spans="1:22" hidden="1" x14ac:dyDescent="0.25">
      <c r="A17" s="11">
        <v>1</v>
      </c>
      <c r="B17" s="12">
        <v>3</v>
      </c>
      <c r="C17" s="12">
        <v>4</v>
      </c>
      <c r="D17" s="12">
        <v>5</v>
      </c>
      <c r="E17" s="12">
        <v>6</v>
      </c>
      <c r="F17" s="12">
        <v>7</v>
      </c>
      <c r="G17" s="12">
        <v>8</v>
      </c>
      <c r="H17" s="22">
        <v>9</v>
      </c>
      <c r="I17" s="22">
        <v>10</v>
      </c>
      <c r="J17" s="22">
        <v>11</v>
      </c>
      <c r="K17" s="12">
        <v>12</v>
      </c>
      <c r="L17" s="12">
        <v>13</v>
      </c>
      <c r="M17" s="12">
        <v>14</v>
      </c>
      <c r="N17" s="12">
        <v>15</v>
      </c>
      <c r="O17" s="12">
        <v>16</v>
      </c>
      <c r="P17" s="12">
        <v>17</v>
      </c>
      <c r="Q17" s="12">
        <v>18</v>
      </c>
      <c r="R17" s="12">
        <v>19</v>
      </c>
      <c r="S17" s="12">
        <v>20</v>
      </c>
    </row>
    <row r="18" spans="1:22" s="27" customFormat="1" ht="24.75" customHeight="1" x14ac:dyDescent="0.25">
      <c r="A18" s="23" t="s">
        <v>17</v>
      </c>
      <c r="B18" s="24">
        <v>7870333.2520000003</v>
      </c>
      <c r="C18" s="24">
        <v>5668102.9249999998</v>
      </c>
      <c r="D18" s="24">
        <v>2202233.1150000002</v>
      </c>
      <c r="E18" s="24">
        <v>15548052.137</v>
      </c>
      <c r="F18" s="24">
        <v>11351851.800000001</v>
      </c>
      <c r="G18" s="24">
        <v>4196638.3370000003</v>
      </c>
      <c r="H18" s="25">
        <v>50.619</v>
      </c>
      <c r="I18" s="25">
        <v>49.930999999999997</v>
      </c>
      <c r="J18" s="25">
        <v>52.475999999999999</v>
      </c>
      <c r="K18" s="24">
        <v>6378688.3870000001</v>
      </c>
      <c r="L18" s="24">
        <v>4163249.0980000002</v>
      </c>
      <c r="M18" s="24">
        <v>2215445.4360000002</v>
      </c>
      <c r="N18" s="25">
        <v>123.38500000000001</v>
      </c>
      <c r="O18" s="25">
        <v>136.14599999999999</v>
      </c>
      <c r="P18" s="25">
        <v>99.403999999999996</v>
      </c>
      <c r="Q18" s="24">
        <f>B18-K18</f>
        <v>1491644.8650000002</v>
      </c>
      <c r="R18" s="24">
        <f>C18-L18</f>
        <v>1504853.8269999996</v>
      </c>
      <c r="S18" s="24">
        <f>D18-M18</f>
        <v>-13212.320999999996</v>
      </c>
      <c r="T18" s="26"/>
      <c r="U18" s="26"/>
      <c r="V18" s="26"/>
    </row>
    <row r="19" spans="1:22" s="27" customFormat="1" ht="24.75" customHeight="1" x14ac:dyDescent="0.25">
      <c r="A19" s="28" t="s">
        <v>58</v>
      </c>
      <c r="B19" s="29">
        <f>B18-B60</f>
        <v>5859107.5150000006</v>
      </c>
      <c r="C19" s="29">
        <f t="shared" ref="C19:M19" si="0">C18-C60</f>
        <v>3740399.04</v>
      </c>
      <c r="D19" s="29">
        <f t="shared" si="0"/>
        <v>2118711.2630000003</v>
      </c>
      <c r="E19" s="29">
        <f t="shared" si="0"/>
        <v>11272383.331</v>
      </c>
      <c r="F19" s="29">
        <f t="shared" si="0"/>
        <v>7249777.8000000007</v>
      </c>
      <c r="G19" s="29">
        <f t="shared" si="0"/>
        <v>4023043.5310000004</v>
      </c>
      <c r="H19" s="57">
        <f>B19*100/E19</f>
        <v>51.977539646713062</v>
      </c>
      <c r="I19" s="57">
        <f t="shared" ref="I19:J19" si="1">C19*100/F19</f>
        <v>51.593292142001921</v>
      </c>
      <c r="J19" s="57">
        <f t="shared" si="1"/>
        <v>52.66438820942502</v>
      </c>
      <c r="K19" s="29">
        <f t="shared" si="0"/>
        <v>4459206.7310000006</v>
      </c>
      <c r="L19" s="29">
        <f t="shared" si="0"/>
        <v>2326952.7560000001</v>
      </c>
      <c r="M19" s="29">
        <f t="shared" si="0"/>
        <v>2132260.1220000004</v>
      </c>
      <c r="N19" s="57">
        <f>B19*100/K19</f>
        <v>131.393493696267</v>
      </c>
      <c r="O19" s="57">
        <f t="shared" ref="O19:P19" si="2">C19*100/L19</f>
        <v>160.74237134189585</v>
      </c>
      <c r="P19" s="57">
        <f t="shared" si="2"/>
        <v>99.364577573805022</v>
      </c>
      <c r="Q19" s="29">
        <f t="shared" ref="Q19:Q60" si="3">B19-K19</f>
        <v>1399900.784</v>
      </c>
      <c r="R19" s="29">
        <f t="shared" ref="R19:R60" si="4">C19-L19</f>
        <v>1413446.284</v>
      </c>
      <c r="S19" s="29">
        <f t="shared" ref="S19:S60" si="5">D19-M19</f>
        <v>-13548.859000000171</v>
      </c>
    </row>
    <row r="20" spans="1:22" s="27" customFormat="1" x14ac:dyDescent="0.25">
      <c r="A20" s="30" t="s">
        <v>18</v>
      </c>
      <c r="B20" s="24">
        <v>6810911.5599999996</v>
      </c>
      <c r="C20" s="24">
        <v>5013085.03</v>
      </c>
      <c r="D20" s="24">
        <v>1797826.53</v>
      </c>
      <c r="E20" s="24">
        <v>14297208.710000001</v>
      </c>
      <c r="F20" s="24">
        <v>10638395.800000001</v>
      </c>
      <c r="G20" s="24">
        <v>3658812.91</v>
      </c>
      <c r="H20" s="25">
        <v>47.637999999999998</v>
      </c>
      <c r="I20" s="25">
        <v>47.122999999999998</v>
      </c>
      <c r="J20" s="25">
        <v>49.137</v>
      </c>
      <c r="K20" s="24">
        <v>5658310.6299999999</v>
      </c>
      <c r="L20" s="24">
        <v>3869921.21</v>
      </c>
      <c r="M20" s="24">
        <v>1788389.42</v>
      </c>
      <c r="N20" s="25">
        <v>120.37</v>
      </c>
      <c r="O20" s="25">
        <v>129.54</v>
      </c>
      <c r="P20" s="25">
        <v>100.52800000000001</v>
      </c>
      <c r="Q20" s="24">
        <f t="shared" si="3"/>
        <v>1152600.9299999997</v>
      </c>
      <c r="R20" s="24">
        <f t="shared" si="4"/>
        <v>1143163.8200000003</v>
      </c>
      <c r="S20" s="24">
        <f t="shared" si="5"/>
        <v>9437.1100000001024</v>
      </c>
    </row>
    <row r="21" spans="1:22" x14ac:dyDescent="0.25">
      <c r="A21" s="14" t="s">
        <v>19</v>
      </c>
      <c r="B21" s="15">
        <v>813166.90500000003</v>
      </c>
      <c r="C21" s="15">
        <v>813166.90500000003</v>
      </c>
      <c r="D21" s="15" t="s">
        <v>20</v>
      </c>
      <c r="E21" s="15">
        <v>1878917.6</v>
      </c>
      <c r="F21" s="15">
        <v>1878917.6</v>
      </c>
      <c r="G21" s="15" t="s">
        <v>20</v>
      </c>
      <c r="H21" s="31">
        <v>43.277999999999999</v>
      </c>
      <c r="I21" s="31">
        <v>43.277999999999999</v>
      </c>
      <c r="J21" s="31" t="s">
        <v>20</v>
      </c>
      <c r="K21" s="15">
        <v>757651.14399999997</v>
      </c>
      <c r="L21" s="15">
        <v>757651.14399999997</v>
      </c>
      <c r="M21" s="15" t="s">
        <v>20</v>
      </c>
      <c r="N21" s="32">
        <v>107.327</v>
      </c>
      <c r="O21" s="32">
        <v>107.327</v>
      </c>
      <c r="P21" s="32" t="s">
        <v>20</v>
      </c>
      <c r="Q21" s="15">
        <f t="shared" si="3"/>
        <v>55515.761000000057</v>
      </c>
      <c r="R21" s="15">
        <f t="shared" si="4"/>
        <v>55515.761000000057</v>
      </c>
      <c r="S21" s="15"/>
    </row>
    <row r="22" spans="1:22" x14ac:dyDescent="0.25">
      <c r="A22" s="14" t="s">
        <v>21</v>
      </c>
      <c r="B22" s="15">
        <v>2568908.3259999999</v>
      </c>
      <c r="C22" s="15">
        <v>1468899.6769999999</v>
      </c>
      <c r="D22" s="15">
        <v>1100008.649</v>
      </c>
      <c r="E22" s="15">
        <v>5706585.0899999999</v>
      </c>
      <c r="F22" s="15">
        <v>3335001</v>
      </c>
      <c r="G22" s="15">
        <v>2371584.09</v>
      </c>
      <c r="H22" s="31">
        <v>45.017000000000003</v>
      </c>
      <c r="I22" s="31">
        <v>44.045000000000002</v>
      </c>
      <c r="J22" s="31">
        <v>46.383000000000003</v>
      </c>
      <c r="K22" s="15">
        <v>1972737.237</v>
      </c>
      <c r="L22" s="15">
        <v>1115825.4709999999</v>
      </c>
      <c r="M22" s="15">
        <v>856911.76699999999</v>
      </c>
      <c r="N22" s="32">
        <v>130.221</v>
      </c>
      <c r="O22" s="32">
        <v>131.642</v>
      </c>
      <c r="P22" s="32">
        <v>128.369</v>
      </c>
      <c r="Q22" s="15">
        <f t="shared" si="3"/>
        <v>596171.08899999992</v>
      </c>
      <c r="R22" s="15">
        <f t="shared" si="4"/>
        <v>353074.20600000001</v>
      </c>
      <c r="S22" s="15">
        <f t="shared" si="5"/>
        <v>243096.88199999998</v>
      </c>
    </row>
    <row r="23" spans="1:22" ht="24" x14ac:dyDescent="0.25">
      <c r="A23" s="33" t="s">
        <v>22</v>
      </c>
      <c r="B23" s="34">
        <v>1947254.5160000001</v>
      </c>
      <c r="C23" s="34">
        <v>1863732.6640000001</v>
      </c>
      <c r="D23" s="34">
        <v>83521.851999999999</v>
      </c>
      <c r="E23" s="34">
        <v>4065131.71</v>
      </c>
      <c r="F23" s="34">
        <v>3890528</v>
      </c>
      <c r="G23" s="34">
        <v>174603.71</v>
      </c>
      <c r="H23" s="25">
        <v>47.901000000000003</v>
      </c>
      <c r="I23" s="25">
        <v>47.904000000000003</v>
      </c>
      <c r="J23" s="25">
        <v>47.835000000000001</v>
      </c>
      <c r="K23" s="34">
        <v>1888277.977</v>
      </c>
      <c r="L23" s="34">
        <v>1805092.6629999999</v>
      </c>
      <c r="M23" s="34">
        <v>83185.313999999998</v>
      </c>
      <c r="N23" s="25">
        <v>103.123</v>
      </c>
      <c r="O23" s="25">
        <v>103.249</v>
      </c>
      <c r="P23" s="25">
        <v>100.405</v>
      </c>
      <c r="Q23" s="34">
        <f t="shared" si="3"/>
        <v>58976.539000000106</v>
      </c>
      <c r="R23" s="34">
        <f t="shared" si="4"/>
        <v>58640.001000000164</v>
      </c>
      <c r="S23" s="34">
        <f t="shared" si="5"/>
        <v>336.53800000000047</v>
      </c>
    </row>
    <row r="24" spans="1:22" s="27" customFormat="1" x14ac:dyDescent="0.25">
      <c r="A24" s="16" t="s">
        <v>23</v>
      </c>
      <c r="B24" s="13">
        <v>1844446.6189999999</v>
      </c>
      <c r="C24" s="13">
        <v>1760924.767</v>
      </c>
      <c r="D24" s="13">
        <v>83521.851999999999</v>
      </c>
      <c r="E24" s="13">
        <v>3834575.71</v>
      </c>
      <c r="F24" s="13">
        <v>3659972</v>
      </c>
      <c r="G24" s="13">
        <v>174603.71</v>
      </c>
      <c r="H24" s="31">
        <v>48.1</v>
      </c>
      <c r="I24" s="31">
        <v>48.113</v>
      </c>
      <c r="J24" s="31">
        <v>47.835000000000001</v>
      </c>
      <c r="K24" s="13">
        <v>1788658.4310000001</v>
      </c>
      <c r="L24" s="13">
        <v>1705473.1170000001</v>
      </c>
      <c r="M24" s="13">
        <v>83185.313999999998</v>
      </c>
      <c r="N24" s="32">
        <v>103.119</v>
      </c>
      <c r="O24" s="32">
        <v>103.251</v>
      </c>
      <c r="P24" s="32">
        <v>100.405</v>
      </c>
      <c r="Q24" s="13">
        <f t="shared" si="3"/>
        <v>55788.187999999849</v>
      </c>
      <c r="R24" s="13">
        <f t="shared" si="4"/>
        <v>55451.649999999907</v>
      </c>
      <c r="S24" s="13">
        <f t="shared" si="5"/>
        <v>336.53800000000047</v>
      </c>
    </row>
    <row r="25" spans="1:22" ht="24" x14ac:dyDescent="0.25">
      <c r="A25" s="16" t="s">
        <v>24</v>
      </c>
      <c r="B25" s="13">
        <v>556811.68400000001</v>
      </c>
      <c r="C25" s="13">
        <v>473289.83299999998</v>
      </c>
      <c r="D25" s="13">
        <v>83521.851999999999</v>
      </c>
      <c r="E25" s="13">
        <v>1158306.71</v>
      </c>
      <c r="F25" s="13">
        <v>983703</v>
      </c>
      <c r="G25" s="13">
        <v>174603.71</v>
      </c>
      <c r="H25" s="31">
        <v>48.070999999999998</v>
      </c>
      <c r="I25" s="31">
        <v>48.113</v>
      </c>
      <c r="J25" s="31">
        <v>47.835000000000001</v>
      </c>
      <c r="K25" s="13">
        <v>554568.75800000003</v>
      </c>
      <c r="L25" s="13">
        <v>471383.44400000002</v>
      </c>
      <c r="M25" s="13">
        <v>83185.313999999998</v>
      </c>
      <c r="N25" s="32">
        <v>100.404</v>
      </c>
      <c r="O25" s="32">
        <v>100.404</v>
      </c>
      <c r="P25" s="32">
        <v>100.405</v>
      </c>
      <c r="Q25" s="13">
        <f t="shared" si="3"/>
        <v>2242.9259999999776</v>
      </c>
      <c r="R25" s="13">
        <f t="shared" si="4"/>
        <v>1906.3889999999665</v>
      </c>
      <c r="S25" s="13">
        <f t="shared" si="5"/>
        <v>336.53800000000047</v>
      </c>
    </row>
    <row r="26" spans="1:22" x14ac:dyDescent="0.25">
      <c r="A26" s="16" t="s">
        <v>25</v>
      </c>
      <c r="B26" s="13">
        <v>1287634.9339999999</v>
      </c>
      <c r="C26" s="13">
        <v>1287634.9339999999</v>
      </c>
      <c r="D26" s="13" t="s">
        <v>20</v>
      </c>
      <c r="E26" s="13">
        <v>2676269</v>
      </c>
      <c r="F26" s="13">
        <v>2676269</v>
      </c>
      <c r="G26" s="13" t="s">
        <v>20</v>
      </c>
      <c r="H26" s="31">
        <v>48.113</v>
      </c>
      <c r="I26" s="31">
        <v>48.113</v>
      </c>
      <c r="J26" s="31" t="s">
        <v>20</v>
      </c>
      <c r="K26" s="13">
        <v>1234089.673</v>
      </c>
      <c r="L26" s="13">
        <v>1234089.673</v>
      </c>
      <c r="M26" s="13" t="s">
        <v>20</v>
      </c>
      <c r="N26" s="32">
        <v>104.339</v>
      </c>
      <c r="O26" s="32">
        <v>104.339</v>
      </c>
      <c r="P26" s="32" t="s">
        <v>20</v>
      </c>
      <c r="Q26" s="13">
        <f t="shared" si="3"/>
        <v>53545.26099999994</v>
      </c>
      <c r="R26" s="13">
        <f t="shared" si="4"/>
        <v>53545.26099999994</v>
      </c>
      <c r="S26" s="13"/>
    </row>
    <row r="27" spans="1:22" x14ac:dyDescent="0.25">
      <c r="A27" s="16" t="s">
        <v>26</v>
      </c>
      <c r="B27" s="13">
        <v>102807.897</v>
      </c>
      <c r="C27" s="13">
        <v>102807.897</v>
      </c>
      <c r="D27" s="13" t="s">
        <v>20</v>
      </c>
      <c r="E27" s="13">
        <v>230556</v>
      </c>
      <c r="F27" s="13">
        <v>230556</v>
      </c>
      <c r="G27" s="13" t="s">
        <v>20</v>
      </c>
      <c r="H27" s="31">
        <v>44.591000000000001</v>
      </c>
      <c r="I27" s="31">
        <v>44.591000000000001</v>
      </c>
      <c r="J27" s="31" t="s">
        <v>20</v>
      </c>
      <c r="K27" s="13">
        <v>99619.546000000002</v>
      </c>
      <c r="L27" s="13">
        <v>99619.546000000002</v>
      </c>
      <c r="M27" s="13" t="s">
        <v>20</v>
      </c>
      <c r="N27" s="32">
        <v>103.20099999999999</v>
      </c>
      <c r="O27" s="32">
        <v>103.20099999999999</v>
      </c>
      <c r="P27" s="32" t="s">
        <v>20</v>
      </c>
      <c r="Q27" s="13">
        <f t="shared" si="3"/>
        <v>3188.3509999999951</v>
      </c>
      <c r="R27" s="13">
        <f t="shared" si="4"/>
        <v>3188.3509999999951</v>
      </c>
      <c r="S27" s="13"/>
    </row>
    <row r="28" spans="1:22" ht="24" x14ac:dyDescent="0.25">
      <c r="A28" s="33" t="s">
        <v>27</v>
      </c>
      <c r="B28" s="34">
        <v>886076.58900000004</v>
      </c>
      <c r="C28" s="34">
        <v>632482.45799999998</v>
      </c>
      <c r="D28" s="34">
        <v>253594.13200000001</v>
      </c>
      <c r="E28" s="34">
        <v>1278582.7890000001</v>
      </c>
      <c r="F28" s="34">
        <v>938028</v>
      </c>
      <c r="G28" s="34">
        <v>340554.78899999999</v>
      </c>
      <c r="H28" s="25">
        <v>69.301000000000002</v>
      </c>
      <c r="I28" s="25">
        <v>67.427000000000007</v>
      </c>
      <c r="J28" s="25">
        <v>74.465000000000003</v>
      </c>
      <c r="K28" s="34">
        <v>616192.81200000003</v>
      </c>
      <c r="L28" s="34">
        <v>14669.764999999999</v>
      </c>
      <c r="M28" s="34">
        <v>601523.04599999997</v>
      </c>
      <c r="N28" s="25">
        <v>143.79900000000001</v>
      </c>
      <c r="O28" s="25">
        <v>4311.47</v>
      </c>
      <c r="P28" s="25">
        <v>42.158999999999999</v>
      </c>
      <c r="Q28" s="34">
        <f t="shared" si="3"/>
        <v>269883.777</v>
      </c>
      <c r="R28" s="34">
        <f t="shared" si="4"/>
        <v>617812.69299999997</v>
      </c>
      <c r="S28" s="34">
        <f t="shared" si="5"/>
        <v>-347928.91399999999</v>
      </c>
    </row>
    <row r="29" spans="1:22" s="27" customFormat="1" ht="24" customHeight="1" x14ac:dyDescent="0.25">
      <c r="A29" s="14" t="s">
        <v>28</v>
      </c>
      <c r="B29" s="15">
        <v>793206.01300000004</v>
      </c>
      <c r="C29" s="15">
        <v>605270.59499999997</v>
      </c>
      <c r="D29" s="15">
        <v>187935.41800000001</v>
      </c>
      <c r="E29" s="15">
        <v>1173463.3999999999</v>
      </c>
      <c r="F29" s="15">
        <v>897468</v>
      </c>
      <c r="G29" s="15">
        <v>275995.40000000002</v>
      </c>
      <c r="H29" s="31">
        <v>67.594999999999999</v>
      </c>
      <c r="I29" s="31">
        <v>67.441999999999993</v>
      </c>
      <c r="J29" s="31">
        <v>68.093999999999994</v>
      </c>
      <c r="K29" s="15">
        <v>569537.20799999998</v>
      </c>
      <c r="L29" s="15" t="s">
        <v>20</v>
      </c>
      <c r="M29" s="15">
        <v>569537.20799999998</v>
      </c>
      <c r="N29" s="32">
        <v>139.27199999999999</v>
      </c>
      <c r="O29" s="32" t="s">
        <v>20</v>
      </c>
      <c r="P29" s="32">
        <v>32.997999999999998</v>
      </c>
      <c r="Q29" s="15">
        <f t="shared" si="3"/>
        <v>223668.80500000005</v>
      </c>
      <c r="R29" s="15"/>
      <c r="S29" s="15">
        <f t="shared" si="5"/>
        <v>-381601.79</v>
      </c>
    </row>
    <row r="30" spans="1:22" ht="24" x14ac:dyDescent="0.25">
      <c r="A30" s="14" t="s">
        <v>29</v>
      </c>
      <c r="B30" s="15">
        <v>230.33099999999999</v>
      </c>
      <c r="C30" s="15" t="s">
        <v>20</v>
      </c>
      <c r="D30" s="15">
        <v>230.33099999999999</v>
      </c>
      <c r="E30" s="15">
        <v>57.6</v>
      </c>
      <c r="F30" s="15" t="s">
        <v>20</v>
      </c>
      <c r="G30" s="15">
        <v>57.6</v>
      </c>
      <c r="H30" s="31">
        <v>399.88</v>
      </c>
      <c r="I30" s="31" t="s">
        <v>20</v>
      </c>
      <c r="J30" s="31">
        <v>399.88</v>
      </c>
      <c r="K30" s="15">
        <v>36.029000000000003</v>
      </c>
      <c r="L30" s="15" t="s">
        <v>20</v>
      </c>
      <c r="M30" s="15">
        <v>36.029000000000003</v>
      </c>
      <c r="N30" s="32">
        <v>639.29300000000001</v>
      </c>
      <c r="O30" s="32" t="s">
        <v>20</v>
      </c>
      <c r="P30" s="32">
        <v>639.29300000000001</v>
      </c>
      <c r="Q30" s="15">
        <f t="shared" si="3"/>
        <v>194.30199999999999</v>
      </c>
      <c r="R30" s="15"/>
      <c r="S30" s="15">
        <f t="shared" si="5"/>
        <v>194.30199999999999</v>
      </c>
    </row>
    <row r="31" spans="1:22" x14ac:dyDescent="0.25">
      <c r="A31" s="14" t="s">
        <v>30</v>
      </c>
      <c r="B31" s="17">
        <v>6255.0780000000004</v>
      </c>
      <c r="C31" s="17" t="s">
        <v>20</v>
      </c>
      <c r="D31" s="17">
        <v>6255.0780000000004</v>
      </c>
      <c r="E31" s="17">
        <v>8535.17</v>
      </c>
      <c r="F31" s="17" t="s">
        <v>20</v>
      </c>
      <c r="G31" s="17">
        <v>8535.17</v>
      </c>
      <c r="H31" s="35">
        <v>73.286000000000001</v>
      </c>
      <c r="I31" s="35" t="s">
        <v>20</v>
      </c>
      <c r="J31" s="35">
        <v>73.286000000000001</v>
      </c>
      <c r="K31" s="17">
        <v>6008.6660000000002</v>
      </c>
      <c r="L31" s="17" t="s">
        <v>20</v>
      </c>
      <c r="M31" s="17">
        <v>6008.6660000000002</v>
      </c>
      <c r="N31" s="36">
        <v>104.101</v>
      </c>
      <c r="O31" s="36" t="s">
        <v>20</v>
      </c>
      <c r="P31" s="36">
        <v>104.101</v>
      </c>
      <c r="Q31" s="17">
        <f t="shared" si="3"/>
        <v>246.41200000000026</v>
      </c>
      <c r="R31" s="17"/>
      <c r="S31" s="17">
        <f t="shared" si="5"/>
        <v>246.41200000000026</v>
      </c>
    </row>
    <row r="32" spans="1:22" ht="24" x14ac:dyDescent="0.25">
      <c r="A32" s="14" t="s">
        <v>31</v>
      </c>
      <c r="B32" s="15">
        <v>59173.305</v>
      </c>
      <c r="C32" s="15" t="s">
        <v>20</v>
      </c>
      <c r="D32" s="15">
        <v>59173.305</v>
      </c>
      <c r="E32" s="15">
        <v>55966.618999999999</v>
      </c>
      <c r="F32" s="15" t="s">
        <v>20</v>
      </c>
      <c r="G32" s="15">
        <v>55966.618999999999</v>
      </c>
      <c r="H32" s="31">
        <v>105.73</v>
      </c>
      <c r="I32" s="31" t="s">
        <v>20</v>
      </c>
      <c r="J32" s="31">
        <v>105.73</v>
      </c>
      <c r="K32" s="15">
        <v>25941.144</v>
      </c>
      <c r="L32" s="15" t="s">
        <v>20</v>
      </c>
      <c r="M32" s="15">
        <v>25941.144</v>
      </c>
      <c r="N32" s="32">
        <v>228.10599999999999</v>
      </c>
      <c r="O32" s="32" t="s">
        <v>20</v>
      </c>
      <c r="P32" s="32">
        <v>228.10599999999999</v>
      </c>
      <c r="Q32" s="15">
        <f t="shared" si="3"/>
        <v>33232.161</v>
      </c>
      <c r="R32" s="15"/>
      <c r="S32" s="15">
        <f t="shared" si="5"/>
        <v>33232.161</v>
      </c>
    </row>
    <row r="33" spans="1:19" x14ac:dyDescent="0.25">
      <c r="A33" s="14" t="s">
        <v>32</v>
      </c>
      <c r="B33" s="15">
        <v>27211.862000000001</v>
      </c>
      <c r="C33" s="15">
        <v>27211.862000000001</v>
      </c>
      <c r="D33" s="15" t="s">
        <v>20</v>
      </c>
      <c r="E33" s="15">
        <v>40560</v>
      </c>
      <c r="F33" s="15">
        <v>40560</v>
      </c>
      <c r="G33" s="15" t="s">
        <v>20</v>
      </c>
      <c r="H33" s="31">
        <v>67.09</v>
      </c>
      <c r="I33" s="31">
        <v>67.09</v>
      </c>
      <c r="J33" s="31" t="s">
        <v>20</v>
      </c>
      <c r="K33" s="15">
        <v>14669.764999999999</v>
      </c>
      <c r="L33" s="15">
        <v>14669.764999999999</v>
      </c>
      <c r="M33" s="15" t="s">
        <v>20</v>
      </c>
      <c r="N33" s="32">
        <v>185.49600000000001</v>
      </c>
      <c r="O33" s="32">
        <v>185.49600000000001</v>
      </c>
      <c r="P33" s="32" t="s">
        <v>20</v>
      </c>
      <c r="Q33" s="15">
        <f t="shared" si="3"/>
        <v>12542.097000000002</v>
      </c>
      <c r="R33" s="15">
        <f t="shared" si="4"/>
        <v>12542.097000000002</v>
      </c>
      <c r="S33" s="15" t="e">
        <f t="shared" si="5"/>
        <v>#VALUE!</v>
      </c>
    </row>
    <row r="34" spans="1:19" x14ac:dyDescent="0.25">
      <c r="A34" s="33" t="s">
        <v>33</v>
      </c>
      <c r="B34" s="34">
        <v>477269.69699999999</v>
      </c>
      <c r="C34" s="34">
        <v>219948.592</v>
      </c>
      <c r="D34" s="34">
        <v>257321.10500000001</v>
      </c>
      <c r="E34" s="34">
        <v>1158497.32</v>
      </c>
      <c r="F34" s="34">
        <v>564061</v>
      </c>
      <c r="G34" s="34">
        <v>594436.31999999995</v>
      </c>
      <c r="H34" s="25">
        <v>41.197000000000003</v>
      </c>
      <c r="I34" s="25">
        <v>38.994</v>
      </c>
      <c r="J34" s="25">
        <v>43.287999999999997</v>
      </c>
      <c r="K34" s="34">
        <v>333883.79599999997</v>
      </c>
      <c r="L34" s="34">
        <v>161660.19099999999</v>
      </c>
      <c r="M34" s="34">
        <v>172223.60399999999</v>
      </c>
      <c r="N34" s="25">
        <v>142.94499999999999</v>
      </c>
      <c r="O34" s="25">
        <v>136.05600000000001</v>
      </c>
      <c r="P34" s="25">
        <v>149.411</v>
      </c>
      <c r="Q34" s="34">
        <f t="shared" si="3"/>
        <v>143385.90100000001</v>
      </c>
      <c r="R34" s="34">
        <f t="shared" si="4"/>
        <v>58288.401000000013</v>
      </c>
      <c r="S34" s="34">
        <f t="shared" si="5"/>
        <v>85097.501000000018</v>
      </c>
    </row>
    <row r="35" spans="1:19" s="27" customFormat="1" x14ac:dyDescent="0.25">
      <c r="A35" s="14" t="s">
        <v>34</v>
      </c>
      <c r="B35" s="15">
        <v>6714.6390000000001</v>
      </c>
      <c r="C35" s="15" t="s">
        <v>20</v>
      </c>
      <c r="D35" s="15">
        <v>6714.6390000000001</v>
      </c>
      <c r="E35" s="15">
        <v>83371.789999999994</v>
      </c>
      <c r="F35" s="15" t="s">
        <v>20</v>
      </c>
      <c r="G35" s="15">
        <v>83371.789999999994</v>
      </c>
      <c r="H35" s="31">
        <v>8.0540000000000003</v>
      </c>
      <c r="I35" s="31" t="s">
        <v>20</v>
      </c>
      <c r="J35" s="31">
        <v>8.0540000000000003</v>
      </c>
      <c r="K35" s="15">
        <v>4805.1130000000003</v>
      </c>
      <c r="L35" s="15" t="s">
        <v>20</v>
      </c>
      <c r="M35" s="15">
        <v>4805.1130000000003</v>
      </c>
      <c r="N35" s="32">
        <v>139.739</v>
      </c>
      <c r="O35" s="32" t="s">
        <v>20</v>
      </c>
      <c r="P35" s="32">
        <v>139.739</v>
      </c>
      <c r="Q35" s="15">
        <f t="shared" si="3"/>
        <v>1909.5259999999998</v>
      </c>
      <c r="R35" s="15"/>
      <c r="S35" s="15">
        <f t="shared" si="5"/>
        <v>1909.5259999999998</v>
      </c>
    </row>
    <row r="36" spans="1:19" x14ac:dyDescent="0.25">
      <c r="A36" s="14" t="s">
        <v>35</v>
      </c>
      <c r="B36" s="17">
        <v>348638.462</v>
      </c>
      <c r="C36" s="17">
        <v>174319.231</v>
      </c>
      <c r="D36" s="17">
        <v>174319.231</v>
      </c>
      <c r="E36" s="17">
        <v>680047.03</v>
      </c>
      <c r="F36" s="17">
        <v>349661</v>
      </c>
      <c r="G36" s="17">
        <v>330386.03000000003</v>
      </c>
      <c r="H36" s="35">
        <v>51.267000000000003</v>
      </c>
      <c r="I36" s="35">
        <v>49.853999999999999</v>
      </c>
      <c r="J36" s="35">
        <v>52.762</v>
      </c>
      <c r="K36" s="17">
        <v>259279.948</v>
      </c>
      <c r="L36" s="17">
        <v>129639.974</v>
      </c>
      <c r="M36" s="17">
        <v>129639.974</v>
      </c>
      <c r="N36" s="36">
        <v>134.464</v>
      </c>
      <c r="O36" s="36">
        <v>134.464</v>
      </c>
      <c r="P36" s="36">
        <v>134.464</v>
      </c>
      <c r="Q36" s="17">
        <f t="shared" si="3"/>
        <v>89358.513999999996</v>
      </c>
      <c r="R36" s="17">
        <f t="shared" si="4"/>
        <v>44679.256999999998</v>
      </c>
      <c r="S36" s="17">
        <f t="shared" si="5"/>
        <v>44679.256999999998</v>
      </c>
    </row>
    <row r="37" spans="1:19" x14ac:dyDescent="0.25">
      <c r="A37" s="14" t="s">
        <v>36</v>
      </c>
      <c r="B37" s="15">
        <v>45629.362000000001</v>
      </c>
      <c r="C37" s="15">
        <v>45629.362000000001</v>
      </c>
      <c r="D37" s="15" t="s">
        <v>20</v>
      </c>
      <c r="E37" s="15">
        <v>214400</v>
      </c>
      <c r="F37" s="15">
        <v>214400</v>
      </c>
      <c r="G37" s="15" t="s">
        <v>20</v>
      </c>
      <c r="H37" s="31">
        <v>21.282</v>
      </c>
      <c r="I37" s="31">
        <v>21.282</v>
      </c>
      <c r="J37" s="31" t="s">
        <v>20</v>
      </c>
      <c r="K37" s="15">
        <v>32020.217000000001</v>
      </c>
      <c r="L37" s="15">
        <v>32020.217000000001</v>
      </c>
      <c r="M37" s="15" t="s">
        <v>20</v>
      </c>
      <c r="N37" s="32">
        <v>142.50200000000001</v>
      </c>
      <c r="O37" s="32">
        <v>142.50200000000001</v>
      </c>
      <c r="P37" s="32" t="s">
        <v>20</v>
      </c>
      <c r="Q37" s="15">
        <f t="shared" si="3"/>
        <v>13609.145</v>
      </c>
      <c r="R37" s="15">
        <f t="shared" si="4"/>
        <v>13609.145</v>
      </c>
      <c r="S37" s="15"/>
    </row>
    <row r="38" spans="1:19" x14ac:dyDescent="0.25">
      <c r="A38" s="14" t="s">
        <v>37</v>
      </c>
      <c r="B38" s="15" t="s">
        <v>20</v>
      </c>
      <c r="C38" s="15" t="s">
        <v>20</v>
      </c>
      <c r="D38" s="15" t="s">
        <v>20</v>
      </c>
      <c r="E38" s="15" t="s">
        <v>20</v>
      </c>
      <c r="F38" s="15" t="s">
        <v>20</v>
      </c>
      <c r="G38" s="15" t="s">
        <v>20</v>
      </c>
      <c r="H38" s="31" t="s">
        <v>20</v>
      </c>
      <c r="I38" s="31" t="s">
        <v>20</v>
      </c>
      <c r="J38" s="31" t="s">
        <v>20</v>
      </c>
      <c r="K38" s="15">
        <v>-4</v>
      </c>
      <c r="L38" s="15" t="s">
        <v>20</v>
      </c>
      <c r="M38" s="15">
        <v>-4</v>
      </c>
      <c r="N38" s="32" t="s">
        <v>20</v>
      </c>
      <c r="O38" s="32" t="s">
        <v>20</v>
      </c>
      <c r="P38" s="32" t="s">
        <v>20</v>
      </c>
      <c r="Q38" s="15"/>
      <c r="R38" s="15"/>
      <c r="S38" s="15"/>
    </row>
    <row r="39" spans="1:19" x14ac:dyDescent="0.25">
      <c r="A39" s="14" t="s">
        <v>38</v>
      </c>
      <c r="B39" s="15">
        <v>76287.235000000001</v>
      </c>
      <c r="C39" s="15" t="s">
        <v>20</v>
      </c>
      <c r="D39" s="15">
        <v>76287.235000000001</v>
      </c>
      <c r="E39" s="15">
        <v>180678.5</v>
      </c>
      <c r="F39" s="15" t="s">
        <v>20</v>
      </c>
      <c r="G39" s="15">
        <v>180678.5</v>
      </c>
      <c r="H39" s="31">
        <v>42.222999999999999</v>
      </c>
      <c r="I39" s="31" t="s">
        <v>20</v>
      </c>
      <c r="J39" s="31">
        <v>42.222999999999999</v>
      </c>
      <c r="K39" s="15">
        <v>37782.517</v>
      </c>
      <c r="L39" s="15" t="s">
        <v>20</v>
      </c>
      <c r="M39" s="15">
        <v>37782.517</v>
      </c>
      <c r="N39" s="32">
        <v>201.911</v>
      </c>
      <c r="O39" s="32" t="s">
        <v>20</v>
      </c>
      <c r="P39" s="32">
        <v>201.911</v>
      </c>
      <c r="Q39" s="15">
        <f t="shared" si="3"/>
        <v>38504.718000000001</v>
      </c>
      <c r="R39" s="15"/>
      <c r="S39" s="15">
        <f t="shared" si="5"/>
        <v>38504.718000000001</v>
      </c>
    </row>
    <row r="40" spans="1:19" ht="24.75" x14ac:dyDescent="0.25">
      <c r="A40" s="37" t="s">
        <v>39</v>
      </c>
      <c r="B40" s="15">
        <v>81098.98</v>
      </c>
      <c r="C40" s="15">
        <v>-1.2</v>
      </c>
      <c r="D40" s="15">
        <v>81100.179999999993</v>
      </c>
      <c r="E40" s="15">
        <v>135047.4</v>
      </c>
      <c r="F40" s="15" t="s">
        <v>20</v>
      </c>
      <c r="G40" s="15">
        <v>135047.4</v>
      </c>
      <c r="H40" s="31">
        <v>60.052</v>
      </c>
      <c r="I40" s="31" t="s">
        <v>20</v>
      </c>
      <c r="J40" s="31">
        <v>60.052999999999997</v>
      </c>
      <c r="K40" s="15">
        <v>53559.508000000002</v>
      </c>
      <c r="L40" s="15" t="s">
        <v>20</v>
      </c>
      <c r="M40" s="15">
        <v>53559.508000000002</v>
      </c>
      <c r="N40" s="32">
        <v>151.41800000000001</v>
      </c>
      <c r="O40" s="32" t="s">
        <v>20</v>
      </c>
      <c r="P40" s="32">
        <v>151.42099999999999</v>
      </c>
      <c r="Q40" s="15">
        <f t="shared" si="3"/>
        <v>27539.471999999994</v>
      </c>
      <c r="R40" s="15"/>
      <c r="S40" s="15">
        <f t="shared" si="5"/>
        <v>27540.671999999991</v>
      </c>
    </row>
    <row r="41" spans="1:19" x14ac:dyDescent="0.25">
      <c r="A41" s="50" t="s">
        <v>61</v>
      </c>
      <c r="B41" s="15">
        <f>C41+D41</f>
        <v>79847.471999999994</v>
      </c>
      <c r="C41" s="15"/>
      <c r="D41" s="15">
        <v>79847.471999999994</v>
      </c>
      <c r="E41" s="15">
        <f>F41+G41</f>
        <v>132847.47200000001</v>
      </c>
      <c r="F41" s="15"/>
      <c r="G41" s="15">
        <v>132847.47200000001</v>
      </c>
      <c r="H41" s="31">
        <f>B41*100/E41</f>
        <v>60.10462284144932</v>
      </c>
      <c r="I41" s="31"/>
      <c r="J41" s="31">
        <f t="shared" ref="J41" si="6">D41*100/G41</f>
        <v>60.10462284144932</v>
      </c>
      <c r="K41" s="15">
        <v>52907.531000000003</v>
      </c>
      <c r="L41" s="15"/>
      <c r="M41" s="15">
        <v>52907.531000000003</v>
      </c>
      <c r="N41" s="32">
        <f>B41*100/K41</f>
        <v>150.91891549427999</v>
      </c>
      <c r="O41" s="32"/>
      <c r="P41" s="32">
        <f t="shared" ref="P41" si="7">D41*100/M41</f>
        <v>150.91891549427999</v>
      </c>
      <c r="Q41" s="15">
        <f t="shared" si="3"/>
        <v>26939.940999999992</v>
      </c>
      <c r="R41" s="15">
        <f t="shared" si="4"/>
        <v>0</v>
      </c>
      <c r="S41" s="15">
        <f t="shared" si="5"/>
        <v>26939.940999999992</v>
      </c>
    </row>
    <row r="42" spans="1:19" x14ac:dyDescent="0.25">
      <c r="A42" s="37" t="s">
        <v>40</v>
      </c>
      <c r="B42" s="15">
        <v>37136.557000000001</v>
      </c>
      <c r="C42" s="15">
        <v>14855.921</v>
      </c>
      <c r="D42" s="15">
        <v>22280.635999999999</v>
      </c>
      <c r="E42" s="15">
        <v>74446.804000000004</v>
      </c>
      <c r="F42" s="15">
        <v>31860.2</v>
      </c>
      <c r="G42" s="15">
        <v>42586.603999999999</v>
      </c>
      <c r="H42" s="31">
        <v>49.883000000000003</v>
      </c>
      <c r="I42" s="31">
        <v>46.628</v>
      </c>
      <c r="J42" s="31">
        <v>52.317999999999998</v>
      </c>
      <c r="K42" s="15">
        <v>36003.642</v>
      </c>
      <c r="L42" s="15">
        <v>15020.093999999999</v>
      </c>
      <c r="M42" s="15">
        <v>20983.547999999999</v>
      </c>
      <c r="N42" s="32">
        <v>103.14700000000001</v>
      </c>
      <c r="O42" s="32">
        <v>98.906999999999996</v>
      </c>
      <c r="P42" s="32">
        <v>106.181</v>
      </c>
      <c r="Q42" s="15">
        <f t="shared" si="3"/>
        <v>1132.9150000000009</v>
      </c>
      <c r="R42" s="15">
        <f t="shared" si="4"/>
        <v>-164.17299999999886</v>
      </c>
      <c r="S42" s="15">
        <f t="shared" si="5"/>
        <v>1297.0879999999997</v>
      </c>
    </row>
    <row r="43" spans="1:19" ht="24.75" x14ac:dyDescent="0.25">
      <c r="A43" s="37" t="s">
        <v>41</v>
      </c>
      <c r="B43" s="15">
        <v>-1.4999999999999999E-2</v>
      </c>
      <c r="C43" s="15">
        <v>8.0000000000000002E-3</v>
      </c>
      <c r="D43" s="15">
        <v>-2.3E-2</v>
      </c>
      <c r="E43" s="15" t="s">
        <v>20</v>
      </c>
      <c r="F43" s="15" t="s">
        <v>20</v>
      </c>
      <c r="G43" s="15" t="s">
        <v>20</v>
      </c>
      <c r="H43" s="31" t="s">
        <v>20</v>
      </c>
      <c r="I43" s="31" t="s">
        <v>20</v>
      </c>
      <c r="J43" s="31" t="s">
        <v>20</v>
      </c>
      <c r="K43" s="15">
        <v>4.5149999999999997</v>
      </c>
      <c r="L43" s="15">
        <v>1.88</v>
      </c>
      <c r="M43" s="15">
        <v>2.6349999999999998</v>
      </c>
      <c r="N43" s="32">
        <v>-0.33200000000000002</v>
      </c>
      <c r="O43" s="32">
        <v>0.42599999999999999</v>
      </c>
      <c r="P43" s="32">
        <v>-0.873</v>
      </c>
      <c r="Q43" s="15">
        <f t="shared" si="3"/>
        <v>-4.5299999999999994</v>
      </c>
      <c r="R43" s="15">
        <f t="shared" si="4"/>
        <v>-1.8719999999999999</v>
      </c>
      <c r="S43" s="15">
        <f t="shared" si="5"/>
        <v>-2.6579999999999999</v>
      </c>
    </row>
    <row r="44" spans="1:19" x14ac:dyDescent="0.25">
      <c r="A44" s="38" t="s">
        <v>42</v>
      </c>
      <c r="B44" s="24">
        <v>1059421.6969999999</v>
      </c>
      <c r="C44" s="24">
        <v>655017.89899999998</v>
      </c>
      <c r="D44" s="24">
        <v>404406.58500000002</v>
      </c>
      <c r="E44" s="24">
        <v>1250843.423</v>
      </c>
      <c r="F44" s="24">
        <v>713456</v>
      </c>
      <c r="G44" s="24">
        <v>537825.42299999995</v>
      </c>
      <c r="H44" s="25">
        <v>84.697000000000003</v>
      </c>
      <c r="I44" s="25">
        <v>91.808999999999997</v>
      </c>
      <c r="J44" s="25">
        <v>75.192999999999998</v>
      </c>
      <c r="K44" s="24">
        <v>720377.75800000003</v>
      </c>
      <c r="L44" s="24">
        <v>293327.891</v>
      </c>
      <c r="M44" s="24">
        <v>427056.01400000002</v>
      </c>
      <c r="N44" s="25">
        <v>147.065</v>
      </c>
      <c r="O44" s="25">
        <v>223.30600000000001</v>
      </c>
      <c r="P44" s="25">
        <v>94.695999999999998</v>
      </c>
      <c r="Q44" s="24">
        <f t="shared" si="3"/>
        <v>339043.9389999999</v>
      </c>
      <c r="R44" s="24">
        <f t="shared" si="4"/>
        <v>361690.00799999997</v>
      </c>
      <c r="S44" s="24">
        <f t="shared" si="5"/>
        <v>-22649.429000000004</v>
      </c>
    </row>
    <row r="45" spans="1:19" s="27" customFormat="1" ht="24" x14ac:dyDescent="0.25">
      <c r="A45" s="23" t="s">
        <v>43</v>
      </c>
      <c r="B45" s="24">
        <f>B44-B53</f>
        <v>1062204.074</v>
      </c>
      <c r="C45" s="24">
        <f t="shared" ref="C45:D45" si="8">C44-C53</f>
        <v>654736.00599999994</v>
      </c>
      <c r="D45" s="24">
        <f t="shared" si="8"/>
        <v>407470.85600000003</v>
      </c>
      <c r="E45" s="24">
        <v>1250843.423</v>
      </c>
      <c r="F45" s="24">
        <v>713456</v>
      </c>
      <c r="G45" s="24">
        <v>537825.42299999995</v>
      </c>
      <c r="H45" s="25">
        <v>84.918999999999997</v>
      </c>
      <c r="I45" s="25">
        <v>91.77</v>
      </c>
      <c r="J45" s="25">
        <v>75.763000000000005</v>
      </c>
      <c r="K45" s="24">
        <v>720970.34400000004</v>
      </c>
      <c r="L45" s="24">
        <v>295434.67499999999</v>
      </c>
      <c r="M45" s="24">
        <v>425539.016</v>
      </c>
      <c r="N45" s="25">
        <v>147.33000000000001</v>
      </c>
      <c r="O45" s="25">
        <v>221.61799999999999</v>
      </c>
      <c r="P45" s="25">
        <v>95.754000000000005</v>
      </c>
      <c r="Q45" s="24">
        <f t="shared" si="3"/>
        <v>341233.73</v>
      </c>
      <c r="R45" s="24">
        <f t="shared" si="4"/>
        <v>359301.33099999995</v>
      </c>
      <c r="S45" s="24">
        <f t="shared" si="5"/>
        <v>-18068.159999999974</v>
      </c>
    </row>
    <row r="46" spans="1:19" s="27" customFormat="1" ht="31.5" x14ac:dyDescent="0.25">
      <c r="A46" s="39" t="s">
        <v>44</v>
      </c>
      <c r="B46" s="40">
        <v>216733.83900000001</v>
      </c>
      <c r="C46" s="40">
        <v>110542.045</v>
      </c>
      <c r="D46" s="40">
        <v>106194.58199999999</v>
      </c>
      <c r="E46" s="40">
        <v>403171.11800000002</v>
      </c>
      <c r="F46" s="40">
        <v>250651</v>
      </c>
      <c r="G46" s="40">
        <v>152958.11799999999</v>
      </c>
      <c r="H46" s="31">
        <v>53.758000000000003</v>
      </c>
      <c r="I46" s="31">
        <v>44.101999999999997</v>
      </c>
      <c r="J46" s="31">
        <v>69.427000000000007</v>
      </c>
      <c r="K46" s="40">
        <v>153114.524</v>
      </c>
      <c r="L46" s="40">
        <v>79140.593999999997</v>
      </c>
      <c r="M46" s="40">
        <v>73977.277000000002</v>
      </c>
      <c r="N46" s="32">
        <v>141.55199999999999</v>
      </c>
      <c r="O46" s="32">
        <v>139.678</v>
      </c>
      <c r="P46" s="32">
        <v>143.55000000000001</v>
      </c>
      <c r="Q46" s="40">
        <f t="shared" si="3"/>
        <v>63619.315000000002</v>
      </c>
      <c r="R46" s="40">
        <f t="shared" si="4"/>
        <v>31401.451000000001</v>
      </c>
      <c r="S46" s="40">
        <f t="shared" si="5"/>
        <v>32217.304999999993</v>
      </c>
    </row>
    <row r="47" spans="1:19" s="41" customFormat="1" ht="21" x14ac:dyDescent="0.25">
      <c r="A47" s="39" t="s">
        <v>45</v>
      </c>
      <c r="B47" s="40">
        <v>60655.646999999997</v>
      </c>
      <c r="C47" s="40">
        <v>48993.972000000002</v>
      </c>
      <c r="D47" s="40">
        <v>11661.674999999999</v>
      </c>
      <c r="E47" s="40">
        <v>111149.99</v>
      </c>
      <c r="F47" s="40">
        <v>98934.6</v>
      </c>
      <c r="G47" s="40">
        <v>12215.39</v>
      </c>
      <c r="H47" s="31">
        <v>54.570999999999998</v>
      </c>
      <c r="I47" s="31">
        <v>49.521999999999998</v>
      </c>
      <c r="J47" s="31">
        <v>95.466999999999999</v>
      </c>
      <c r="K47" s="40">
        <v>56335.440999999999</v>
      </c>
      <c r="L47" s="40">
        <v>42764.726999999999</v>
      </c>
      <c r="M47" s="40">
        <v>13570.714</v>
      </c>
      <c r="N47" s="32">
        <v>107.669</v>
      </c>
      <c r="O47" s="32">
        <v>114.566</v>
      </c>
      <c r="P47" s="32">
        <v>85.933000000000007</v>
      </c>
      <c r="Q47" s="40">
        <f t="shared" si="3"/>
        <v>4320.2059999999983</v>
      </c>
      <c r="R47" s="40">
        <f t="shared" si="4"/>
        <v>6229.2450000000026</v>
      </c>
      <c r="S47" s="40">
        <f t="shared" si="5"/>
        <v>-1909.0390000000007</v>
      </c>
    </row>
    <row r="48" spans="1:19" ht="21" x14ac:dyDescent="0.25">
      <c r="A48" s="42" t="s">
        <v>46</v>
      </c>
      <c r="B48" s="15">
        <v>88956.565000000002</v>
      </c>
      <c r="C48" s="15">
        <v>40038.012999999999</v>
      </c>
      <c r="D48" s="15">
        <v>48918.552000000003</v>
      </c>
      <c r="E48" s="15">
        <v>167446.71299999999</v>
      </c>
      <c r="F48" s="15">
        <v>75545.100000000006</v>
      </c>
      <c r="G48" s="15">
        <v>91901.612999999998</v>
      </c>
      <c r="H48" s="31">
        <v>53.125</v>
      </c>
      <c r="I48" s="31">
        <v>52.999000000000002</v>
      </c>
      <c r="J48" s="31">
        <v>53.228999999999999</v>
      </c>
      <c r="K48" s="15">
        <v>139115.84299999999</v>
      </c>
      <c r="L48" s="15">
        <v>54344.917000000001</v>
      </c>
      <c r="M48" s="15">
        <v>84770.926000000007</v>
      </c>
      <c r="N48" s="32">
        <v>63.944000000000003</v>
      </c>
      <c r="O48" s="32">
        <v>73.674000000000007</v>
      </c>
      <c r="P48" s="32">
        <v>57.707000000000001</v>
      </c>
      <c r="Q48" s="15">
        <f t="shared" si="3"/>
        <v>-50159.277999999991</v>
      </c>
      <c r="R48" s="15">
        <f t="shared" si="4"/>
        <v>-14306.904000000002</v>
      </c>
      <c r="S48" s="15">
        <f t="shared" si="5"/>
        <v>-35852.374000000003</v>
      </c>
    </row>
    <row r="49" spans="1:20" ht="21" x14ac:dyDescent="0.25">
      <c r="A49" s="42" t="s">
        <v>47</v>
      </c>
      <c r="B49" s="17">
        <v>501766.788</v>
      </c>
      <c r="C49" s="17">
        <v>287329.74400000001</v>
      </c>
      <c r="D49" s="17">
        <v>214437.04300000001</v>
      </c>
      <c r="E49" s="17">
        <v>246963.7</v>
      </c>
      <c r="F49" s="17">
        <v>1912</v>
      </c>
      <c r="G49" s="17">
        <v>245051.7</v>
      </c>
      <c r="H49" s="35">
        <v>203.17400000000001</v>
      </c>
      <c r="I49" s="35">
        <v>15027.706</v>
      </c>
      <c r="J49" s="35">
        <v>87.507000000000005</v>
      </c>
      <c r="K49" s="17">
        <v>244597.41</v>
      </c>
      <c r="L49" s="17">
        <v>7457.4390000000003</v>
      </c>
      <c r="M49" s="17">
        <v>237139.97</v>
      </c>
      <c r="N49" s="36">
        <v>205.14</v>
      </c>
      <c r="O49" s="36">
        <v>3852.9279999999999</v>
      </c>
      <c r="P49" s="36">
        <v>90.426000000000002</v>
      </c>
      <c r="Q49" s="17">
        <f t="shared" si="3"/>
        <v>257169.378</v>
      </c>
      <c r="R49" s="17">
        <f t="shared" si="4"/>
        <v>279872.30499999999</v>
      </c>
      <c r="S49" s="17">
        <f t="shared" si="5"/>
        <v>-22702.926999999996</v>
      </c>
    </row>
    <row r="50" spans="1:20" x14ac:dyDescent="0.25">
      <c r="A50" s="42" t="s">
        <v>48</v>
      </c>
      <c r="B50" s="15">
        <v>28.664999999999999</v>
      </c>
      <c r="C50" s="15">
        <v>28.664999999999999</v>
      </c>
      <c r="D50" s="15" t="s">
        <v>20</v>
      </c>
      <c r="E50" s="15">
        <v>95.6</v>
      </c>
      <c r="F50" s="15">
        <v>95.6</v>
      </c>
      <c r="G50" s="15" t="s">
        <v>20</v>
      </c>
      <c r="H50" s="31">
        <v>29.984000000000002</v>
      </c>
      <c r="I50" s="31">
        <v>29.984000000000002</v>
      </c>
      <c r="J50" s="31" t="s">
        <v>20</v>
      </c>
      <c r="K50" s="15">
        <v>40.664999999999999</v>
      </c>
      <c r="L50" s="15">
        <v>40.664999999999999</v>
      </c>
      <c r="M50" s="15" t="s">
        <v>20</v>
      </c>
      <c r="N50" s="32">
        <v>70.491</v>
      </c>
      <c r="O50" s="32">
        <v>70.491</v>
      </c>
      <c r="P50" s="32" t="s">
        <v>20</v>
      </c>
      <c r="Q50" s="15">
        <f t="shared" si="3"/>
        <v>-12</v>
      </c>
      <c r="R50" s="15">
        <f t="shared" si="4"/>
        <v>-12</v>
      </c>
      <c r="S50" s="15" t="e">
        <f t="shared" si="5"/>
        <v>#VALUE!</v>
      </c>
    </row>
    <row r="51" spans="1:20" x14ac:dyDescent="0.25">
      <c r="A51" s="42" t="s">
        <v>49</v>
      </c>
      <c r="B51" s="15">
        <v>192107.67</v>
      </c>
      <c r="C51" s="15">
        <v>166985.924</v>
      </c>
      <c r="D51" s="15">
        <v>25121.745999999999</v>
      </c>
      <c r="E51" s="15">
        <v>321223.83600000001</v>
      </c>
      <c r="F51" s="15">
        <v>286317.7</v>
      </c>
      <c r="G51" s="15">
        <v>34906.135999999999</v>
      </c>
      <c r="H51" s="31">
        <v>59.805</v>
      </c>
      <c r="I51" s="31">
        <v>58.322000000000003</v>
      </c>
      <c r="J51" s="31">
        <v>71.968999999999994</v>
      </c>
      <c r="K51" s="15">
        <v>126771.878</v>
      </c>
      <c r="L51" s="15">
        <v>111608.738</v>
      </c>
      <c r="M51" s="15">
        <v>15163.14</v>
      </c>
      <c r="N51" s="32">
        <v>151.53800000000001</v>
      </c>
      <c r="O51" s="32">
        <v>149.61699999999999</v>
      </c>
      <c r="P51" s="32">
        <v>165.67599999999999</v>
      </c>
      <c r="Q51" s="15">
        <f t="shared" si="3"/>
        <v>65335.792000000016</v>
      </c>
      <c r="R51" s="15">
        <f t="shared" si="4"/>
        <v>55377.186000000002</v>
      </c>
      <c r="S51" s="15">
        <f t="shared" si="5"/>
        <v>9958.6059999999998</v>
      </c>
      <c r="T51" s="43"/>
    </row>
    <row r="52" spans="1:20" x14ac:dyDescent="0.25">
      <c r="A52" s="42" t="s">
        <v>50</v>
      </c>
      <c r="B52" s="15">
        <v>-827.476</v>
      </c>
      <c r="C52" s="15">
        <v>1099.537</v>
      </c>
      <c r="D52" s="15">
        <v>-1927.0129999999999</v>
      </c>
      <c r="E52" s="15">
        <v>792.46600000000001</v>
      </c>
      <c r="F52" s="15" t="s">
        <v>20</v>
      </c>
      <c r="G52" s="15">
        <v>792.46600000000001</v>
      </c>
      <c r="H52" s="31">
        <v>-104.41800000000001</v>
      </c>
      <c r="I52" s="31" t="s">
        <v>20</v>
      </c>
      <c r="J52" s="31">
        <v>-243.167</v>
      </c>
      <c r="K52" s="15">
        <v>401.99700000000001</v>
      </c>
      <c r="L52" s="15">
        <v>-2029.19</v>
      </c>
      <c r="M52" s="15">
        <v>2433.9870000000001</v>
      </c>
      <c r="N52" s="32">
        <v>-205.84100000000001</v>
      </c>
      <c r="O52" s="32">
        <v>-54.186</v>
      </c>
      <c r="P52" s="32">
        <v>-79.171000000000006</v>
      </c>
      <c r="Q52" s="15">
        <f t="shared" si="3"/>
        <v>-1229.473</v>
      </c>
      <c r="R52" s="15">
        <f t="shared" si="4"/>
        <v>3128.7269999999999</v>
      </c>
      <c r="S52" s="15">
        <f t="shared" si="5"/>
        <v>-4361</v>
      </c>
      <c r="T52" s="43"/>
    </row>
    <row r="53" spans="1:20" x14ac:dyDescent="0.25">
      <c r="A53" s="42" t="s">
        <v>51</v>
      </c>
      <c r="B53" s="15">
        <v>-2782.377</v>
      </c>
      <c r="C53" s="15">
        <v>281.89299999999997</v>
      </c>
      <c r="D53" s="15">
        <v>-3064.2710000000002</v>
      </c>
      <c r="E53" s="15" t="s">
        <v>20</v>
      </c>
      <c r="F53" s="15" t="s">
        <v>20</v>
      </c>
      <c r="G53" s="15" t="s">
        <v>20</v>
      </c>
      <c r="H53" s="31" t="s">
        <v>20</v>
      </c>
      <c r="I53" s="31" t="s">
        <v>20</v>
      </c>
      <c r="J53" s="31" t="s">
        <v>20</v>
      </c>
      <c r="K53" s="15">
        <v>-592.58600000000001</v>
      </c>
      <c r="L53" s="15">
        <v>-2106.7849999999999</v>
      </c>
      <c r="M53" s="15">
        <v>1516.998</v>
      </c>
      <c r="N53" s="32">
        <v>469.53100000000001</v>
      </c>
      <c r="O53" s="32">
        <v>-13.38</v>
      </c>
      <c r="P53" s="32">
        <v>-201.99600000000001</v>
      </c>
      <c r="Q53" s="15">
        <f t="shared" si="3"/>
        <v>-2189.7910000000002</v>
      </c>
      <c r="R53" s="15">
        <f t="shared" si="4"/>
        <v>2388.6779999999999</v>
      </c>
      <c r="S53" s="15">
        <f t="shared" si="5"/>
        <v>-4581.2690000000002</v>
      </c>
      <c r="T53" s="43"/>
    </row>
    <row r="54" spans="1:20" x14ac:dyDescent="0.25">
      <c r="A54" s="44" t="s">
        <v>52</v>
      </c>
      <c r="B54" s="15">
        <v>1937.691</v>
      </c>
      <c r="C54" s="15">
        <v>817.64300000000003</v>
      </c>
      <c r="D54" s="15">
        <v>1120.047</v>
      </c>
      <c r="E54" s="15">
        <v>441.74900000000002</v>
      </c>
      <c r="F54" s="15" t="s">
        <v>20</v>
      </c>
      <c r="G54" s="15">
        <v>441.74900000000002</v>
      </c>
      <c r="H54" s="31">
        <v>438.64100000000002</v>
      </c>
      <c r="I54" s="31" t="s">
        <v>20</v>
      </c>
      <c r="J54" s="31">
        <v>253.548</v>
      </c>
      <c r="K54" s="15">
        <v>730.13900000000001</v>
      </c>
      <c r="L54" s="15">
        <v>77.594999999999999</v>
      </c>
      <c r="M54" s="15">
        <v>652.54399999999998</v>
      </c>
      <c r="N54" s="32">
        <v>265.387</v>
      </c>
      <c r="O54" s="32">
        <v>1053.732</v>
      </c>
      <c r="P54" s="32">
        <v>171.643</v>
      </c>
      <c r="Q54" s="15">
        <f t="shared" si="3"/>
        <v>1207.5520000000001</v>
      </c>
      <c r="R54" s="15">
        <f t="shared" si="4"/>
        <v>740.048</v>
      </c>
      <c r="S54" s="15">
        <f t="shared" si="5"/>
        <v>467.50300000000004</v>
      </c>
      <c r="T54" s="43"/>
    </row>
    <row r="55" spans="1:20" ht="21" hidden="1" x14ac:dyDescent="0.25">
      <c r="A55" s="45" t="s">
        <v>53</v>
      </c>
      <c r="B55" s="15" t="s">
        <v>20</v>
      </c>
      <c r="C55" s="15" t="s">
        <v>20</v>
      </c>
      <c r="D55" s="15" t="s">
        <v>20</v>
      </c>
      <c r="E55" s="15" t="s">
        <v>20</v>
      </c>
      <c r="F55" s="15" t="s">
        <v>20</v>
      </c>
      <c r="G55" s="15" t="s">
        <v>20</v>
      </c>
      <c r="H55" s="31" t="s">
        <v>20</v>
      </c>
      <c r="I55" s="31" t="s">
        <v>20</v>
      </c>
      <c r="J55" s="31" t="s">
        <v>20</v>
      </c>
      <c r="K55" s="15" t="s">
        <v>20</v>
      </c>
      <c r="L55" s="15" t="s">
        <v>20</v>
      </c>
      <c r="M55" s="15" t="s">
        <v>20</v>
      </c>
      <c r="N55" s="32" t="s">
        <v>20</v>
      </c>
      <c r="O55" s="32" t="s">
        <v>20</v>
      </c>
      <c r="P55" s="32" t="s">
        <v>20</v>
      </c>
      <c r="Q55" s="15" t="e">
        <f t="shared" si="3"/>
        <v>#VALUE!</v>
      </c>
      <c r="R55" s="15" t="e">
        <f t="shared" si="4"/>
        <v>#VALUE!</v>
      </c>
      <c r="S55" s="15" t="e">
        <f t="shared" si="5"/>
        <v>#VALUE!</v>
      </c>
      <c r="T55" s="43"/>
    </row>
    <row r="56" spans="1:20" hidden="1" x14ac:dyDescent="0.25">
      <c r="A56" s="46" t="s">
        <v>54</v>
      </c>
      <c r="B56" s="15" t="s">
        <v>20</v>
      </c>
      <c r="C56" s="15" t="s">
        <v>20</v>
      </c>
      <c r="D56" s="15" t="s">
        <v>20</v>
      </c>
      <c r="E56" s="15" t="s">
        <v>20</v>
      </c>
      <c r="F56" s="15" t="s">
        <v>20</v>
      </c>
      <c r="G56" s="15" t="s">
        <v>20</v>
      </c>
      <c r="H56" s="31" t="s">
        <v>20</v>
      </c>
      <c r="I56" s="31" t="s">
        <v>20</v>
      </c>
      <c r="J56" s="31" t="s">
        <v>20</v>
      </c>
      <c r="K56" s="15" t="s">
        <v>20</v>
      </c>
      <c r="L56" s="15" t="s">
        <v>20</v>
      </c>
      <c r="M56" s="15" t="s">
        <v>20</v>
      </c>
      <c r="N56" s="32" t="s">
        <v>20</v>
      </c>
      <c r="O56" s="32" t="s">
        <v>20</v>
      </c>
      <c r="P56" s="32" t="s">
        <v>20</v>
      </c>
      <c r="Q56" s="15" t="e">
        <f t="shared" si="3"/>
        <v>#VALUE!</v>
      </c>
      <c r="R56" s="15" t="e">
        <f t="shared" si="4"/>
        <v>#VALUE!</v>
      </c>
      <c r="S56" s="15" t="e">
        <f t="shared" si="5"/>
        <v>#VALUE!</v>
      </c>
      <c r="T56" s="43"/>
    </row>
    <row r="57" spans="1:20" hidden="1" x14ac:dyDescent="0.25">
      <c r="A57" s="47" t="s">
        <v>55</v>
      </c>
      <c r="B57" s="15" t="s">
        <v>20</v>
      </c>
      <c r="C57" s="15" t="s">
        <v>20</v>
      </c>
      <c r="D57" s="15" t="s">
        <v>20</v>
      </c>
      <c r="E57" s="15" t="s">
        <v>20</v>
      </c>
      <c r="F57" s="15" t="s">
        <v>20</v>
      </c>
      <c r="G57" s="15" t="s">
        <v>20</v>
      </c>
      <c r="H57" s="31" t="s">
        <v>20</v>
      </c>
      <c r="I57" s="31" t="s">
        <v>20</v>
      </c>
      <c r="J57" s="31" t="s">
        <v>20</v>
      </c>
      <c r="K57" s="15" t="s">
        <v>20</v>
      </c>
      <c r="L57" s="15" t="s">
        <v>20</v>
      </c>
      <c r="M57" s="15" t="s">
        <v>20</v>
      </c>
      <c r="N57" s="32" t="s">
        <v>20</v>
      </c>
      <c r="O57" s="32" t="s">
        <v>20</v>
      </c>
      <c r="P57" s="32" t="s">
        <v>20</v>
      </c>
      <c r="Q57" s="15" t="e">
        <f t="shared" si="3"/>
        <v>#VALUE!</v>
      </c>
      <c r="R57" s="15" t="e">
        <f t="shared" si="4"/>
        <v>#VALUE!</v>
      </c>
      <c r="S57" s="15" t="e">
        <f t="shared" si="5"/>
        <v>#VALUE!</v>
      </c>
      <c r="T57" s="43"/>
    </row>
    <row r="58" spans="1:20" ht="40.5" hidden="1" customHeight="1" x14ac:dyDescent="0.25">
      <c r="A58" s="44" t="s">
        <v>56</v>
      </c>
      <c r="B58" s="15" t="s">
        <v>20</v>
      </c>
      <c r="C58" s="15" t="s">
        <v>20</v>
      </c>
      <c r="D58" s="15" t="s">
        <v>20</v>
      </c>
      <c r="E58" s="15" t="s">
        <v>20</v>
      </c>
      <c r="F58" s="15" t="s">
        <v>20</v>
      </c>
      <c r="G58" s="15" t="s">
        <v>20</v>
      </c>
      <c r="H58" s="31" t="s">
        <v>20</v>
      </c>
      <c r="I58" s="31" t="s">
        <v>20</v>
      </c>
      <c r="J58" s="31" t="s">
        <v>20</v>
      </c>
      <c r="K58" s="15" t="s">
        <v>20</v>
      </c>
      <c r="L58" s="15" t="s">
        <v>20</v>
      </c>
      <c r="M58" s="15" t="s">
        <v>20</v>
      </c>
      <c r="N58" s="32" t="s">
        <v>20</v>
      </c>
      <c r="O58" s="32" t="s">
        <v>20</v>
      </c>
      <c r="P58" s="32" t="s">
        <v>20</v>
      </c>
      <c r="Q58" s="15" t="e">
        <f t="shared" si="3"/>
        <v>#VALUE!</v>
      </c>
      <c r="R58" s="15" t="e">
        <f t="shared" si="4"/>
        <v>#VALUE!</v>
      </c>
      <c r="S58" s="15" t="e">
        <f t="shared" si="5"/>
        <v>#VALUE!</v>
      </c>
      <c r="T58" s="43"/>
    </row>
    <row r="59" spans="1:20" hidden="1" x14ac:dyDescent="0.25">
      <c r="A59" s="48" t="s">
        <v>57</v>
      </c>
      <c r="B59" s="15">
        <v>8915.6110000000008</v>
      </c>
      <c r="C59" s="15">
        <v>6450</v>
      </c>
      <c r="D59" s="15">
        <v>2465.6109999999999</v>
      </c>
      <c r="E59" s="15">
        <v>8332.5</v>
      </c>
      <c r="F59" s="15">
        <v>7050</v>
      </c>
      <c r="G59" s="15">
        <v>1282.5</v>
      </c>
      <c r="H59" s="31">
        <v>106.998</v>
      </c>
      <c r="I59" s="31">
        <v>91.489000000000004</v>
      </c>
      <c r="J59" s="31">
        <v>192.25</v>
      </c>
      <c r="K59" s="15">
        <v>9968.8060000000005</v>
      </c>
      <c r="L59" s="15">
        <v>7098.8</v>
      </c>
      <c r="M59" s="15">
        <v>2870.0059999999999</v>
      </c>
      <c r="N59" s="32">
        <v>89.435000000000002</v>
      </c>
      <c r="O59" s="32">
        <v>90.86</v>
      </c>
      <c r="P59" s="32">
        <v>85.91</v>
      </c>
      <c r="Q59" s="15">
        <f t="shared" si="3"/>
        <v>-1053.1949999999997</v>
      </c>
      <c r="R59" s="15">
        <f t="shared" si="4"/>
        <v>-648.80000000000018</v>
      </c>
      <c r="S59" s="15">
        <f t="shared" si="5"/>
        <v>-404.39499999999998</v>
      </c>
      <c r="T59" s="43"/>
    </row>
    <row r="60" spans="1:20" x14ac:dyDescent="0.25">
      <c r="A60" s="28" t="s">
        <v>59</v>
      </c>
      <c r="B60" s="56">
        <v>2011225.737</v>
      </c>
      <c r="C60" s="56">
        <v>1927703.885</v>
      </c>
      <c r="D60" s="56">
        <v>83521.851999999999</v>
      </c>
      <c r="E60" s="55">
        <v>4275668.8059999999</v>
      </c>
      <c r="F60" s="54">
        <v>4102074</v>
      </c>
      <c r="G60" s="54">
        <v>173594.80600000001</v>
      </c>
      <c r="H60" s="53">
        <f>B60*100/E60</f>
        <v>47.038857036299646</v>
      </c>
      <c r="I60" s="53">
        <f t="shared" ref="I60:J60" si="9">C60*100/F60</f>
        <v>46.993396145462029</v>
      </c>
      <c r="J60" s="53">
        <f t="shared" si="9"/>
        <v>48.113105411690711</v>
      </c>
      <c r="K60" s="52">
        <f>L60+M60</f>
        <v>1919481.656</v>
      </c>
      <c r="L60" s="52">
        <v>1836296.3419999999</v>
      </c>
      <c r="M60" s="52">
        <v>83185.313999999998</v>
      </c>
      <c r="N60" s="51">
        <f>B60*100/K60</f>
        <v>104.77962791221381</v>
      </c>
      <c r="O60" s="51">
        <f t="shared" ref="O60:P60" si="10">C60*100/L60</f>
        <v>104.97782089466254</v>
      </c>
      <c r="P60" s="51">
        <f t="shared" si="10"/>
        <v>100.40456419987788</v>
      </c>
      <c r="Q60" s="52">
        <f t="shared" si="3"/>
        <v>91744.081000000006</v>
      </c>
      <c r="R60" s="52">
        <f t="shared" si="4"/>
        <v>91407.543000000063</v>
      </c>
      <c r="S60" s="52">
        <f t="shared" si="5"/>
        <v>336.53800000000047</v>
      </c>
      <c r="T60" s="43"/>
    </row>
  </sheetData>
  <mergeCells count="27">
    <mergeCell ref="Q15:Q16"/>
    <mergeCell ref="I15:J15"/>
    <mergeCell ref="K15:K16"/>
    <mergeCell ref="L15:M15"/>
    <mergeCell ref="N15:N16"/>
    <mergeCell ref="O15:P15"/>
    <mergeCell ref="A7:S7"/>
    <mergeCell ref="E9:G9"/>
    <mergeCell ref="A13:A16"/>
    <mergeCell ref="B13:D14"/>
    <mergeCell ref="E13:G14"/>
    <mergeCell ref="H13:J14"/>
    <mergeCell ref="K13:M14"/>
    <mergeCell ref="N13:P14"/>
    <mergeCell ref="Q13:S14"/>
    <mergeCell ref="R15:S15"/>
    <mergeCell ref="B8:S8"/>
    <mergeCell ref="B15:B16"/>
    <mergeCell ref="C15:D15"/>
    <mergeCell ref="E15:E16"/>
    <mergeCell ref="F15:G15"/>
    <mergeCell ref="H15:H16"/>
    <mergeCell ref="R1:S1"/>
    <mergeCell ref="R2:S2"/>
    <mergeCell ref="R3:S3"/>
    <mergeCell ref="A5:S5"/>
    <mergeCell ref="A6:S6"/>
  </mergeCells>
  <pageMargins left="0.11811023622047245" right="0.11811023622047245" top="0.15748031496062992" bottom="0.15748031496062992" header="0.31496062992125984" footer="0.31496062992125984"/>
  <pageSetup paperSize="9" scale="65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305322&lt;/Code&gt;&#10;  &lt;DocLink&gt;2166432&lt;/DocLink&gt;&#10;  &lt;DocName&gt;Анализ поступлений налоговых и неналоговых доходов в консолидированный бюджет Республики Алтай&lt;/DocName&gt;&#10;  &lt;VariantName&gt;0305322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B64BDC2-1136-4CF5-A2ED-CFC4A850891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Петенева Светлана Александровна</dc:creator>
  <cp:lastModifiedBy>Peteneva</cp:lastModifiedBy>
  <cp:lastPrinted>2024-07-17T03:06:02Z</cp:lastPrinted>
  <dcterms:created xsi:type="dcterms:W3CDTF">2024-07-15T08:09:24Z</dcterms:created>
  <dcterms:modified xsi:type="dcterms:W3CDTF">2024-07-17T03:09:40Z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поступлений налоговых и неналоговых доходов в консолидированный бюджет Республики Алтай</vt:lpwstr>
  </property>
  <property fmtid="{D5CDD505-2E9C-101B-9397-08002B2CF9AE}" pid="3" name="Название отчета">
    <vt:lpwstr>0305322.xlsx</vt:lpwstr>
  </property>
  <property fmtid="{D5CDD505-2E9C-101B-9397-08002B2CF9AE}" pid="4" name="Версия клиента">
    <vt:lpwstr>20.2.0.37821 (.NET 4.7.2)</vt:lpwstr>
  </property>
  <property fmtid="{D5CDD505-2E9C-101B-9397-08002B2CF9AE}" pid="5" name="Версия базы">
    <vt:lpwstr>20.2.0.168193302</vt:lpwstr>
  </property>
  <property fmtid="{D5CDD505-2E9C-101B-9397-08002B2CF9AE}" pid="6" name="Тип сервера">
    <vt:lpwstr>MSSQL</vt:lpwstr>
  </property>
  <property fmtid="{D5CDD505-2E9C-101B-9397-08002B2CF9AE}" pid="7" name="Сервер">
    <vt:lpwstr>10.35.1.94</vt:lpwstr>
  </property>
  <property fmtid="{D5CDD505-2E9C-101B-9397-08002B2CF9AE}" pid="8" name="База">
    <vt:lpwstr>svod</vt:lpwstr>
  </property>
  <property fmtid="{D5CDD505-2E9C-101B-9397-08002B2CF9AE}" pid="9" name="Пользователь">
    <vt:lpwstr>psa</vt:lpwstr>
  </property>
  <property fmtid="{D5CDD505-2E9C-101B-9397-08002B2CF9AE}" pid="10" name="Шаблон">
    <vt:lpwstr>0305322.xlt</vt:lpwstr>
  </property>
  <property fmtid="{D5CDD505-2E9C-101B-9397-08002B2CF9AE}" pid="11" name="Локальная база">
    <vt:lpwstr>не используется</vt:lpwstr>
  </property>
</Properties>
</file>