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Планирование доходов\Петенева\Анализ исполнения бюджета по доходам\2024\Июль\"/>
    </mc:Choice>
  </mc:AlternateContent>
  <bookViews>
    <workbookView xWindow="0" yWindow="0" windowWidth="28800" windowHeight="12045"/>
  </bookViews>
  <sheets>
    <sheet name="Отчет" sheetId="2" r:id="rId1"/>
  </sheets>
  <calcPr calcId="162913"/>
</workbook>
</file>

<file path=xl/calcChain.xml><?xml version="1.0" encoding="utf-8"?>
<calcChain xmlns="http://schemas.openxmlformats.org/spreadsheetml/2006/main">
  <c r="R60" i="2" l="1"/>
  <c r="O60" i="2"/>
  <c r="I60" i="2"/>
  <c r="C19" i="2"/>
  <c r="O19" i="2" s="1"/>
  <c r="D19" i="2"/>
  <c r="P19" i="2" s="1"/>
  <c r="F19" i="2"/>
  <c r="G19" i="2"/>
  <c r="K19" i="2"/>
  <c r="L19" i="2"/>
  <c r="M19" i="2"/>
  <c r="R19" i="2"/>
  <c r="J41" i="2"/>
  <c r="H41" i="2"/>
  <c r="P41" i="2"/>
  <c r="N41" i="2"/>
  <c r="R41" i="2"/>
  <c r="S41" i="2"/>
  <c r="K41" i="2"/>
  <c r="E41" i="2"/>
  <c r="B41" i="2"/>
  <c r="Q41" i="2" s="1"/>
  <c r="K60" i="2"/>
  <c r="G60" i="2"/>
  <c r="E60" i="2" s="1"/>
  <c r="E19" i="2" s="1"/>
  <c r="D60" i="2"/>
  <c r="P60" i="2" s="1"/>
  <c r="J19" i="2" l="1"/>
  <c r="B60" i="2"/>
  <c r="J60" i="2"/>
  <c r="S60" i="2"/>
  <c r="S19" i="2" s="1"/>
  <c r="I19" i="2"/>
  <c r="Q60" i="2" l="1"/>
  <c r="Q19" i="2" s="1"/>
  <c r="N60" i="2"/>
  <c r="H60" i="2"/>
  <c r="B19" i="2"/>
  <c r="N19" i="2" l="1"/>
  <c r="H19" i="2"/>
</calcChain>
</file>

<file path=xl/sharedStrings.xml><?xml version="1.0" encoding="utf-8"?>
<sst xmlns="http://schemas.openxmlformats.org/spreadsheetml/2006/main" count="252" uniqueCount="62">
  <si>
    <t>Анализ поступлений налоговых и неналоговых доходов в консолидированный бюджет Республики Алтай</t>
  </si>
  <si>
    <t>по состоянию на  1 августа 2024 г.</t>
  </si>
  <si>
    <t>Республика Алтай</t>
  </si>
  <si>
    <t>Единица измерения:  руб</t>
  </si>
  <si>
    <t>Наименование показателя</t>
  </si>
  <si>
    <t>Фактическое поступление текущий год</t>
  </si>
  <si>
    <t>Годовые  назначения</t>
  </si>
  <si>
    <t xml:space="preserve">% исполнения годовых плановых назначений </t>
  </si>
  <si>
    <t>Фактическое поступление прошлый год</t>
  </si>
  <si>
    <t>Темп роста доходов, %</t>
  </si>
  <si>
    <t>Отклонение фактического поступления</t>
  </si>
  <si>
    <t>КБ РА</t>
  </si>
  <si>
    <t>в том числе:</t>
  </si>
  <si>
    <t xml:space="preserve">КБ РА </t>
  </si>
  <si>
    <t>рес.бюджет</t>
  </si>
  <si>
    <t xml:space="preserve">КБ МО </t>
  </si>
  <si>
    <t xml:space="preserve">рес.бюджет </t>
  </si>
  <si>
    <t>КБ МО</t>
  </si>
  <si>
    <t>НАЛОГОВЫЕ И НЕНАЛОГОВЫЕ ДОХОДЫ</t>
  </si>
  <si>
    <t>НАЛОГОВЫЕ ДОХОДЫ</t>
  </si>
  <si>
    <t>Налог на прибыль организаций</t>
  </si>
  <si>
    <t xml:space="preserve"> -</t>
  </si>
  <si>
    <t>Налог на доходы физических лиц</t>
  </si>
  <si>
    <t>АКЦИЗЫ ПО ПОДАКЦИЗНЫМ ТОВАРАМ</t>
  </si>
  <si>
    <t>акцизы нанефтепродукты</t>
  </si>
  <si>
    <t>в тч. на нефтепродукты (дрожный фонд)</t>
  </si>
  <si>
    <t>в тч. на нефтепродукты (БКД)</t>
  </si>
  <si>
    <t xml:space="preserve">        на алкогольную продукцию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</si>
  <si>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</si>
  <si>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</si>
  <si>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</si>
  <si>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</si>
  <si>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</si>
  <si>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</si>
  <si>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</si>
  <si>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</si>
  <si>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</si>
  <si>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</si>
  <si>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</si>
  <si>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</si>
  <si>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 (в т.ч. Налог на добычу полезных ископаемых)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</si>
  <si>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</si>
  <si>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</si>
  <si>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</si>
  <si>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 xml:space="preserve">Неналоговые доходы без невыясненных поступлений 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</si>
  <si>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</si>
  <si>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</si>
  <si>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</si>
  <si>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</si>
  <si>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</si>
  <si>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</si>
  <si>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</si>
  <si>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в т.ч.Невыясненные поступления</t>
  </si>
  <si>
    <t>прочие неналоговые доходы</t>
  </si>
  <si>
    <t>самообложения граждан, зачисляемые в бюджеты сельских поселений</t>
  </si>
  <si>
    <t>Инициативные платежи</t>
  </si>
  <si>
    <t>Поступления в бюджеты субъектов РФ (перечисления из бюджетов субъектов РФ) по урегулированию расчетов между бюджетами бюджетной системы РФ по распределенным доходам</t>
  </si>
  <si>
    <t>Кроме того:</t>
  </si>
  <si>
    <t>ПРОЧИЕ БЕЗВОЗМЕЗДНЫЕ ПОСТУПЛЕНИЯ</t>
  </si>
  <si>
    <t>НАЛОГОВЫЕ И НЕНАЛОГОВЫЕ ДОХОДЫ безх учета ДФ</t>
  </si>
  <si>
    <t>Источники формирования ДФ РА</t>
  </si>
  <si>
    <t>Налог на добычу полезных ископаемых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</si>
</sst>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_р_."/>
    <numFmt numFmtId="165" formatCode="#,##0.000"/>
    <numFmt numFmtId="166" formatCode="#,##0.0"/>
    <numFmt numFmtId="167" formatCode="#,##0.000\ _₽"/>
    <numFmt numFmtId="168" formatCode="_-* #,##0.00_р_._-;\-* #,##0.00_р_._-;_-* &quot;-&quot;??_р_._-;_-@_-"/>
  </numFmts>
  <fonts count="33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4"/>
      <color rgb="FF000000"/>
      <name val="Times New Roman"/>
    </font>
    <font>
      <sz val="12"/>
      <color rgb="FF000000"/>
      <name val="Times New Roman"/>
    </font>
    <font>
      <u/>
      <sz val="12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11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8"/>
      <name val="Arial Cyr"/>
      <charset val="204"/>
    </font>
    <font>
      <b/>
      <sz val="9"/>
      <color theme="1" tint="4.9989318521683403E-2"/>
      <name val="Times New Roman"/>
      <family val="1"/>
      <charset val="204"/>
    </font>
    <font>
      <sz val="10"/>
      <name val="Arial Cyr"/>
      <charset val="204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D69B"/>
      </patternFill>
    </fill>
    <fill>
      <patternFill patternType="solid">
        <fgColor rgb="FFC0C0C0"/>
      </patternFill>
    </fill>
    <fill>
      <patternFill patternType="solid">
        <fgColor rgb="FFFEE4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49" fontId="1" fillId="0" borderId="1"/>
    <xf numFmtId="0" fontId="1" fillId="0" borderId="1"/>
    <xf numFmtId="0" fontId="2" fillId="0" borderId="1">
      <alignment horizontal="left"/>
    </xf>
    <xf numFmtId="0" fontId="2" fillId="0" borderId="1">
      <alignment horizontal="center"/>
    </xf>
    <xf numFmtId="0" fontId="3" fillId="0" borderId="1"/>
    <xf numFmtId="0" fontId="2" fillId="0" borderId="1">
      <alignment horizontal="center" wrapText="1"/>
    </xf>
    <xf numFmtId="0" fontId="4" fillId="0" borderId="1">
      <alignment horizontal="left"/>
    </xf>
    <xf numFmtId="49" fontId="4" fillId="0" borderId="1">
      <alignment horizontal="center"/>
    </xf>
    <xf numFmtId="49" fontId="4" fillId="0" borderId="1">
      <alignment horizontal="left"/>
    </xf>
    <xf numFmtId="49" fontId="5" fillId="0" borderId="1">
      <alignment horizontal="center" wrapText="1"/>
    </xf>
    <xf numFmtId="49" fontId="5" fillId="0" borderId="1">
      <alignment horizontal="left" wrapText="1"/>
    </xf>
    <xf numFmtId="49" fontId="2" fillId="0" borderId="1">
      <alignment wrapText="1"/>
    </xf>
    <xf numFmtId="49" fontId="6" fillId="0" borderId="1">
      <alignment horizontal="left" wrapText="1"/>
    </xf>
    <xf numFmtId="49" fontId="2" fillId="0" borderId="1">
      <alignment horizontal="left" wrapText="1"/>
    </xf>
    <xf numFmtId="0" fontId="1" fillId="0" borderId="1">
      <alignment horizontal="center" vertical="center" wrapText="1"/>
    </xf>
    <xf numFmtId="0" fontId="7" fillId="0" borderId="1"/>
    <xf numFmtId="49" fontId="1" fillId="0" borderId="2"/>
    <xf numFmtId="0" fontId="8" fillId="2" borderId="3">
      <alignment horizontal="center" vertical="center" wrapText="1"/>
    </xf>
    <xf numFmtId="49" fontId="8" fillId="2" borderId="4">
      <alignment horizontal="center" vertical="center" wrapText="1"/>
    </xf>
    <xf numFmtId="0" fontId="8" fillId="2" borderId="5">
      <alignment horizontal="center" vertical="center" wrapText="1"/>
    </xf>
    <xf numFmtId="49" fontId="8" fillId="2" borderId="5">
      <alignment horizontal="center" vertical="center" wrapText="1"/>
    </xf>
    <xf numFmtId="0" fontId="8" fillId="2" borderId="6">
      <alignment horizontal="center" vertical="center" wrapText="1"/>
    </xf>
    <xf numFmtId="0" fontId="1" fillId="0" borderId="7"/>
    <xf numFmtId="164" fontId="9" fillId="3" borderId="3">
      <alignment vertical="top" wrapText="1"/>
    </xf>
    <xf numFmtId="49" fontId="9" fillId="3" borderId="3">
      <alignment horizontal="center" vertical="top"/>
    </xf>
    <xf numFmtId="165" fontId="10" fillId="3" borderId="3">
      <alignment horizontal="right" shrinkToFit="1"/>
    </xf>
    <xf numFmtId="164" fontId="10" fillId="3" borderId="3">
      <alignment vertical="top" wrapText="1"/>
    </xf>
    <xf numFmtId="49" fontId="10" fillId="3" borderId="3">
      <alignment horizontal="center" vertical="top" wrapText="1"/>
    </xf>
    <xf numFmtId="164" fontId="10" fillId="0" borderId="3">
      <alignment vertical="top" wrapText="1"/>
    </xf>
    <xf numFmtId="49" fontId="8" fillId="0" borderId="3">
      <alignment horizontal="center" vertical="top"/>
    </xf>
    <xf numFmtId="165" fontId="10" fillId="0" borderId="3">
      <alignment horizontal="right" shrinkToFit="1"/>
    </xf>
    <xf numFmtId="164" fontId="11" fillId="3" borderId="3">
      <alignment vertical="top" wrapText="1"/>
    </xf>
    <xf numFmtId="49" fontId="11" fillId="3" borderId="3">
      <alignment horizontal="center" vertical="top" wrapText="1"/>
    </xf>
    <xf numFmtId="165" fontId="9" fillId="0" borderId="3">
      <alignment horizontal="right" shrinkToFit="1"/>
    </xf>
    <xf numFmtId="165" fontId="9" fillId="3" borderId="3">
      <alignment horizontal="right" shrinkToFit="1"/>
    </xf>
    <xf numFmtId="164" fontId="12" fillId="3" borderId="3">
      <alignment vertical="top" wrapText="1"/>
    </xf>
    <xf numFmtId="164" fontId="8" fillId="3" borderId="3">
      <alignment vertical="top" wrapText="1"/>
    </xf>
    <xf numFmtId="49" fontId="8" fillId="3" borderId="3">
      <alignment horizontal="center" vertical="top" wrapText="1"/>
    </xf>
    <xf numFmtId="164" fontId="8" fillId="0" borderId="3">
      <alignment vertical="top" wrapText="1"/>
    </xf>
    <xf numFmtId="164" fontId="10" fillId="0" borderId="3">
      <alignment horizontal="left" vertical="top" wrapText="1"/>
    </xf>
    <xf numFmtId="164" fontId="10" fillId="0" borderId="3">
      <alignment horizontal="left" vertical="top"/>
    </xf>
    <xf numFmtId="164" fontId="9" fillId="0" borderId="3">
      <alignment vertical="top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4" borderId="1"/>
    <xf numFmtId="0" fontId="1" fillId="0" borderId="1">
      <alignment horizontal="center" vertical="center"/>
    </xf>
    <xf numFmtId="165" fontId="21" fillId="0" borderId="3">
      <alignment horizontal="right" shrinkToFit="1"/>
    </xf>
    <xf numFmtId="0" fontId="29" fillId="0" borderId="1"/>
    <xf numFmtId="168" fontId="31" fillId="0" borderId="1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Protection="1"/>
    <xf numFmtId="0" fontId="1" fillId="0" borderId="1" xfId="2" applyNumberFormat="1" applyProtection="1"/>
    <xf numFmtId="0" fontId="2" fillId="0" borderId="1" xfId="3" applyNumberFormat="1" applyProtection="1">
      <alignment horizontal="left"/>
    </xf>
    <xf numFmtId="0" fontId="2" fillId="0" borderId="1" xfId="4" applyNumberFormat="1" applyProtection="1">
      <alignment horizontal="center"/>
    </xf>
    <xf numFmtId="0" fontId="4" fillId="0" borderId="1" xfId="7" applyNumberFormat="1" applyProtection="1">
      <alignment horizontal="left"/>
    </xf>
    <xf numFmtId="49" fontId="2" fillId="0" borderId="1" xfId="12" applyNumberFormat="1" applyProtection="1">
      <alignment wrapText="1"/>
    </xf>
    <xf numFmtId="49" fontId="2" fillId="0" borderId="1" xfId="14" applyNumberFormat="1" applyProtection="1">
      <alignment horizontal="left" wrapText="1"/>
    </xf>
    <xf numFmtId="49" fontId="1" fillId="0" borderId="2" xfId="17" applyNumberFormat="1" applyProtection="1"/>
    <xf numFmtId="0" fontId="8" fillId="2" borderId="3" xfId="18" applyNumberFormat="1" applyProtection="1">
      <alignment horizontal="center" vertical="center" wrapText="1"/>
    </xf>
    <xf numFmtId="0" fontId="8" fillId="2" borderId="5" xfId="20" applyNumberFormat="1" applyProtection="1">
      <alignment horizontal="center" vertical="center" wrapText="1"/>
    </xf>
    <xf numFmtId="0" fontId="8" fillId="2" borderId="6" xfId="22" applyNumberFormat="1" applyProtection="1">
      <alignment horizontal="center" vertical="center" wrapText="1"/>
    </xf>
    <xf numFmtId="165" fontId="10" fillId="3" borderId="3" xfId="26" applyNumberFormat="1" applyProtection="1">
      <alignment horizontal="right" shrinkToFit="1"/>
    </xf>
    <xf numFmtId="164" fontId="10" fillId="0" borderId="3" xfId="29" applyNumberFormat="1" applyProtection="1">
      <alignment vertical="top" wrapText="1"/>
    </xf>
    <xf numFmtId="164" fontId="11" fillId="3" borderId="3" xfId="32" applyNumberFormat="1" applyProtection="1">
      <alignment vertical="top" wrapText="1"/>
    </xf>
    <xf numFmtId="165" fontId="9" fillId="0" borderId="3" xfId="34" applyNumberFormat="1" applyProtection="1">
      <alignment horizontal="right" shrinkToFi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2" fillId="0" borderId="1" xfId="6" applyNumberFormat="1" applyProtection="1">
      <alignment horizontal="center" wrapText="1"/>
    </xf>
    <xf numFmtId="0" fontId="2" fillId="0" borderId="1" xfId="6">
      <alignment horizontal="center" wrapText="1"/>
    </xf>
    <xf numFmtId="49" fontId="4" fillId="0" borderId="1" xfId="8" applyNumberFormat="1" applyProtection="1">
      <alignment horizontal="center"/>
    </xf>
    <xf numFmtId="49" fontId="4" fillId="0" borderId="1" xfId="8">
      <alignment horizontal="center"/>
    </xf>
    <xf numFmtId="49" fontId="5" fillId="0" borderId="1" xfId="10" applyNumberFormat="1" applyProtection="1">
      <alignment horizontal="center" wrapText="1"/>
    </xf>
    <xf numFmtId="49" fontId="5" fillId="0" borderId="1" xfId="10">
      <alignment horizontal="center" wrapText="1"/>
    </xf>
    <xf numFmtId="49" fontId="6" fillId="0" borderId="1" xfId="13" applyNumberFormat="1" applyProtection="1">
      <alignment horizontal="left" wrapText="1"/>
    </xf>
    <xf numFmtId="49" fontId="6" fillId="0" borderId="1" xfId="13">
      <alignment horizontal="left" wrapText="1"/>
    </xf>
    <xf numFmtId="0" fontId="1" fillId="0" borderId="1" xfId="15" applyNumberFormat="1" applyProtection="1">
      <alignment horizontal="center" vertical="center" wrapText="1"/>
    </xf>
    <xf numFmtId="0" fontId="1" fillId="0" borderId="1" xfId="15">
      <alignment horizontal="center" vertical="center" wrapText="1"/>
    </xf>
    <xf numFmtId="0" fontId="8" fillId="2" borderId="3" xfId="18" applyNumberFormat="1" applyProtection="1">
      <alignment horizontal="center" vertical="center" wrapText="1"/>
    </xf>
    <xf numFmtId="0" fontId="8" fillId="2" borderId="3" xfId="18">
      <alignment horizontal="center" vertical="center" wrapText="1"/>
    </xf>
    <xf numFmtId="0" fontId="16" fillId="0" borderId="1" xfId="2" applyNumberFormat="1" applyFont="1" applyProtection="1"/>
    <xf numFmtId="0" fontId="17" fillId="0" borderId="1" xfId="7" applyNumberFormat="1" applyFont="1" applyProtection="1">
      <alignment horizontal="left"/>
    </xf>
    <xf numFmtId="0" fontId="18" fillId="0" borderId="1" xfId="16" applyNumberFormat="1" applyFont="1" applyProtection="1"/>
    <xf numFmtId="2" fontId="19" fillId="5" borderId="3" xfId="18" applyNumberFormat="1" applyFont="1" applyFill="1" applyProtection="1">
      <alignment horizontal="center" vertical="center" wrapText="1"/>
    </xf>
    <xf numFmtId="2" fontId="19" fillId="5" borderId="3" xfId="18" applyNumberFormat="1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3" xfId="18" applyFont="1" applyFill="1">
      <alignment horizontal="center" vertical="center" wrapText="1"/>
    </xf>
    <xf numFmtId="0" fontId="19" fillId="5" borderId="3" xfId="18" applyNumberFormat="1" applyFont="1" applyFill="1" applyProtection="1">
      <alignment horizontal="center" vertical="center" wrapText="1"/>
    </xf>
    <xf numFmtId="0" fontId="19" fillId="5" borderId="6" xfId="22" applyNumberFormat="1" applyFont="1" applyFill="1" applyProtection="1">
      <alignment horizontal="center" vertical="center" wrapText="1"/>
    </xf>
    <xf numFmtId="164" fontId="20" fillId="6" borderId="3" xfId="24" applyNumberFormat="1" applyFont="1" applyFill="1" applyProtection="1">
      <alignment vertical="top" wrapText="1"/>
    </xf>
    <xf numFmtId="165" fontId="20" fillId="6" borderId="3" xfId="26" applyNumberFormat="1" applyFont="1" applyFill="1" applyProtection="1">
      <alignment horizontal="right" shrinkToFit="1"/>
    </xf>
    <xf numFmtId="166" fontId="22" fillId="6" borderId="3" xfId="26" applyNumberFormat="1" applyFont="1" applyFill="1" applyProtection="1">
      <alignment horizontal="right" shrinkToFit="1"/>
    </xf>
    <xf numFmtId="165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164" fontId="24" fillId="7" borderId="3" xfId="24" applyNumberFormat="1" applyFont="1" applyFill="1" applyProtection="1">
      <alignment vertical="top" wrapText="1"/>
    </xf>
    <xf numFmtId="165" fontId="20" fillId="7" borderId="3" xfId="26" applyNumberFormat="1" applyFont="1" applyFill="1" applyProtection="1">
      <alignment horizontal="right" shrinkToFit="1"/>
    </xf>
    <xf numFmtId="164" fontId="20" fillId="6" borderId="3" xfId="27" applyNumberFormat="1" applyFont="1" applyFill="1" applyProtection="1">
      <alignment vertical="top" wrapText="1"/>
    </xf>
    <xf numFmtId="166" fontId="25" fillId="5" borderId="3" xfId="26" applyNumberFormat="1" applyFont="1" applyFill="1" applyProtection="1">
      <alignment horizontal="right" shrinkToFit="1"/>
    </xf>
    <xf numFmtId="166" fontId="25" fillId="3" borderId="3" xfId="26" applyNumberFormat="1" applyFont="1" applyProtection="1">
      <alignment horizontal="right" shrinkToFit="1"/>
    </xf>
    <xf numFmtId="164" fontId="20" fillId="6" borderId="3" xfId="29" applyNumberFormat="1" applyFont="1" applyFill="1" applyProtection="1">
      <alignment vertical="top" wrapText="1"/>
    </xf>
    <xf numFmtId="166" fontId="22" fillId="5" borderId="3" xfId="35" applyNumberFormat="1" applyFont="1" applyFill="1" applyProtection="1">
      <alignment horizontal="right" shrinkToFit="1"/>
    </xf>
    <xf numFmtId="166" fontId="22" fillId="3" borderId="3" xfId="35" applyNumberFormat="1" applyFont="1" applyProtection="1">
      <alignment horizontal="right" shrinkToFit="1"/>
    </xf>
    <xf numFmtId="164" fontId="26" fillId="0" borderId="3" xfId="29" applyNumberFormat="1" applyFont="1" applyProtection="1">
      <alignment vertical="top" wrapText="1"/>
    </xf>
    <xf numFmtId="164" fontId="21" fillId="0" borderId="3" xfId="29" applyNumberFormat="1" applyFont="1" applyProtection="1">
      <alignment vertical="top" wrapText="1"/>
    </xf>
    <xf numFmtId="164" fontId="24" fillId="6" borderId="3" xfId="36" applyNumberFormat="1" applyFont="1" applyFill="1" applyProtection="1">
      <alignment vertical="top" wrapText="1"/>
    </xf>
    <xf numFmtId="164" fontId="27" fillId="0" borderId="3" xfId="37" applyNumberFormat="1" applyFont="1" applyFill="1" applyProtection="1">
      <alignment vertical="top" wrapText="1"/>
    </xf>
    <xf numFmtId="165" fontId="10" fillId="0" borderId="3" xfId="26" applyNumberFormat="1" applyFill="1" applyProtection="1">
      <alignment horizontal="right" shrinkToFit="1"/>
    </xf>
    <xf numFmtId="0" fontId="0" fillId="0" borderId="0" xfId="0" applyFill="1" applyProtection="1">
      <protection locked="0"/>
    </xf>
    <xf numFmtId="164" fontId="27" fillId="0" borderId="3" xfId="39" applyNumberFormat="1" applyFont="1" applyProtection="1">
      <alignment vertical="top" wrapText="1"/>
    </xf>
    <xf numFmtId="165" fontId="0" fillId="0" borderId="0" xfId="0" applyNumberFormat="1" applyProtection="1">
      <protection locked="0"/>
    </xf>
    <xf numFmtId="164" fontId="27" fillId="0" borderId="3" xfId="29" applyNumberFormat="1" applyFont="1" applyProtection="1">
      <alignment vertical="top" wrapText="1"/>
    </xf>
    <xf numFmtId="164" fontId="27" fillId="0" borderId="3" xfId="40" applyNumberFormat="1" applyFont="1" applyProtection="1">
      <alignment horizontal="left" vertical="top" wrapText="1"/>
    </xf>
    <xf numFmtId="164" fontId="27" fillId="0" borderId="3" xfId="41" applyNumberFormat="1" applyFont="1" applyAlignment="1" applyProtection="1">
      <alignment horizontal="left" vertical="top" wrapText="1"/>
    </xf>
    <xf numFmtId="164" fontId="27" fillId="0" borderId="3" xfId="41" applyNumberFormat="1" applyFont="1" applyProtection="1">
      <alignment horizontal="left" vertical="top"/>
    </xf>
    <xf numFmtId="164" fontId="28" fillId="0" borderId="3" xfId="42" applyNumberFormat="1" applyFont="1" applyProtection="1">
      <alignment vertical="top" wrapText="1"/>
    </xf>
    <xf numFmtId="165" fontId="18" fillId="8" borderId="3" xfId="50" applyNumberFormat="1" applyFont="1" applyFill="1" applyAlignment="1" applyProtection="1">
      <alignment horizontal="center" vertical="center" shrinkToFit="1"/>
    </xf>
    <xf numFmtId="167" fontId="30" fillId="8" borderId="8" xfId="51" applyNumberFormat="1" applyFont="1" applyFill="1" applyBorder="1" applyAlignment="1">
      <alignment vertical="center"/>
    </xf>
    <xf numFmtId="167" fontId="30" fillId="8" borderId="8" xfId="52" applyNumberFormat="1" applyFont="1" applyFill="1" applyBorder="1" applyAlignment="1">
      <alignment vertical="center"/>
    </xf>
    <xf numFmtId="166" fontId="22" fillId="5" borderId="3" xfId="26" applyNumberFormat="1" applyFont="1" applyFill="1" applyProtection="1">
      <alignment horizontal="right" shrinkToFit="1"/>
    </xf>
    <xf numFmtId="165" fontId="20" fillId="8" borderId="3" xfId="50" applyNumberFormat="1" applyFont="1" applyFill="1" applyAlignment="1" applyProtection="1">
      <alignment horizontal="center" vertical="center" shrinkToFit="1"/>
    </xf>
    <xf numFmtId="166" fontId="22" fillId="3" borderId="3" xfId="26" applyNumberFormat="1" applyFont="1" applyProtection="1">
      <alignment horizontal="right" shrinkToFit="1"/>
    </xf>
    <xf numFmtId="0" fontId="32" fillId="0" borderId="0" xfId="0" applyFont="1" applyProtection="1">
      <protection locked="0"/>
    </xf>
    <xf numFmtId="165" fontId="21" fillId="0" borderId="3" xfId="50" applyNumberFormat="1" applyProtection="1">
      <alignment horizontal="right" shrinkToFit="1"/>
    </xf>
    <xf numFmtId="165" fontId="20" fillId="6" borderId="3" xfId="50" applyNumberFormat="1" applyFont="1" applyFill="1" applyProtection="1">
      <alignment horizontal="right" shrinkToFit="1"/>
    </xf>
    <xf numFmtId="166" fontId="22" fillId="7" borderId="3" xfId="26" applyNumberFormat="1" applyFont="1" applyFill="1" applyProtection="1">
      <alignment horizontal="right" shrinkToFit="1"/>
    </xf>
  </cellXfs>
  <cellStyles count="53">
    <cellStyle name="br" xfId="45"/>
    <cellStyle name="col" xfId="44"/>
    <cellStyle name="st48" xfId="15"/>
    <cellStyle name="style0" xfId="46"/>
    <cellStyle name="td" xfId="47"/>
    <cellStyle name="tr" xfId="43"/>
    <cellStyle name="xl21" xfId="48"/>
    <cellStyle name="xl22" xfId="1"/>
    <cellStyle name="xl23" xfId="12"/>
    <cellStyle name="xl24" xfId="14"/>
    <cellStyle name="xl25" xfId="16"/>
    <cellStyle name="xl26" xfId="17"/>
    <cellStyle name="xl27" xfId="18"/>
    <cellStyle name="xl28" xfId="20"/>
    <cellStyle name="xl29" xfId="24"/>
    <cellStyle name="xl30" xfId="27"/>
    <cellStyle name="xl31" xfId="29"/>
    <cellStyle name="xl32" xfId="32"/>
    <cellStyle name="xl33" xfId="36"/>
    <cellStyle name="xl34" xfId="37"/>
    <cellStyle name="xl35" xfId="39"/>
    <cellStyle name="xl36" xfId="40"/>
    <cellStyle name="xl37" xfId="41"/>
    <cellStyle name="xl38" xfId="42"/>
    <cellStyle name="xl39" xfId="2"/>
    <cellStyle name="xl40" xfId="19"/>
    <cellStyle name="xl41" xfId="21"/>
    <cellStyle name="xl42" xfId="25"/>
    <cellStyle name="xl43" xfId="28"/>
    <cellStyle name="xl44" xfId="30"/>
    <cellStyle name="xl45" xfId="33"/>
    <cellStyle name="xl46" xfId="38"/>
    <cellStyle name="xl47" xfId="7"/>
    <cellStyle name="xl48" xfId="22"/>
    <cellStyle name="xl49" xfId="26"/>
    <cellStyle name="xl50" xfId="31"/>
    <cellStyle name="xl50 2" xfId="50"/>
    <cellStyle name="xl51" xfId="34"/>
    <cellStyle name="xl52" xfId="49"/>
    <cellStyle name="xl53" xfId="35"/>
    <cellStyle name="xl54" xfId="3"/>
    <cellStyle name="xl55" xfId="4"/>
    <cellStyle name="xl56" xfId="6"/>
    <cellStyle name="xl57" xfId="8"/>
    <cellStyle name="xl58" xfId="10"/>
    <cellStyle name="xl59" xfId="9"/>
    <cellStyle name="xl60" xfId="11"/>
    <cellStyle name="xl61" xfId="13"/>
    <cellStyle name="xl62" xfId="23"/>
    <cellStyle name="xl63" xfId="5"/>
    <cellStyle name="Обычный" xfId="0" builtinId="0"/>
    <cellStyle name="Обычный_Лист1" xfId="51"/>
    <cellStyle name="Финансовый 2" xfId="5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topLeftCell="A33" zoomScaleNormal="100" zoomScaleSheetLayoutView="100" workbookViewId="0">
      <selection activeCell="T53" sqref="T53"/>
    </sheetView>
  </sheetViews>
  <sheetFormatPr defaultColWidth="31" defaultRowHeight="15" x14ac:dyDescent="0.25"/>
  <cols>
    <col min="1" max="1" width="32" style="1" customWidth="1"/>
    <col min="2" max="2" width="12.85546875" style="1" customWidth="1"/>
    <col min="3" max="3" width="11.5703125" style="1" customWidth="1"/>
    <col min="4" max="4" width="10.7109375" style="1" customWidth="1"/>
    <col min="5" max="5" width="12.5703125" style="1" customWidth="1"/>
    <col min="6" max="6" width="13" style="1" customWidth="1"/>
    <col min="7" max="7" width="11.28515625" style="1" customWidth="1"/>
    <col min="8" max="8" width="7.140625" style="72" customWidth="1"/>
    <col min="9" max="9" width="8" style="72" customWidth="1"/>
    <col min="10" max="10" width="5.7109375" style="72" customWidth="1"/>
    <col min="11" max="11" width="12.140625" style="1" customWidth="1"/>
    <col min="12" max="12" width="11.42578125" style="1" customWidth="1"/>
    <col min="13" max="13" width="11.140625" style="1" customWidth="1"/>
    <col min="14" max="14" width="7.42578125" style="1" customWidth="1"/>
    <col min="15" max="15" width="9" style="1" customWidth="1"/>
    <col min="16" max="16" width="6.7109375" style="1" customWidth="1"/>
    <col min="17" max="18" width="10.85546875" style="1" customWidth="1"/>
    <col min="19" max="19" width="10.28515625" style="1" customWidth="1"/>
    <col min="20" max="20" width="14.140625" style="1" customWidth="1"/>
    <col min="21" max="21" width="13" style="1" customWidth="1"/>
    <col min="22" max="16384" width="31" style="1"/>
  </cols>
  <sheetData>
    <row r="1" spans="1:19" hidden="1" x14ac:dyDescent="0.25">
      <c r="A1" s="2"/>
      <c r="B1" s="3"/>
      <c r="C1" s="3"/>
      <c r="D1" s="3"/>
      <c r="E1" s="3"/>
      <c r="F1" s="3"/>
      <c r="G1" s="3"/>
      <c r="H1" s="31"/>
      <c r="I1" s="31"/>
      <c r="J1" s="31"/>
      <c r="K1" s="3"/>
      <c r="L1" s="3"/>
      <c r="M1" s="3"/>
      <c r="N1" s="3"/>
      <c r="O1" s="4"/>
      <c r="P1" s="4"/>
      <c r="Q1" s="4"/>
      <c r="R1" s="17"/>
      <c r="S1" s="18"/>
    </row>
    <row r="2" spans="1:19" hidden="1" x14ac:dyDescent="0.25">
      <c r="A2" s="2"/>
      <c r="B2" s="3"/>
      <c r="C2" s="3"/>
      <c r="D2" s="3"/>
      <c r="E2" s="3"/>
      <c r="F2" s="3"/>
      <c r="G2" s="3"/>
      <c r="H2" s="31"/>
      <c r="I2" s="31"/>
      <c r="J2" s="31"/>
      <c r="K2" s="3"/>
      <c r="L2" s="3"/>
      <c r="M2" s="3"/>
      <c r="N2" s="3"/>
      <c r="O2" s="4"/>
      <c r="P2" s="4"/>
      <c r="Q2" s="4"/>
      <c r="R2" s="19"/>
      <c r="S2" s="20"/>
    </row>
    <row r="3" spans="1:19" ht="18.75" hidden="1" x14ac:dyDescent="0.3">
      <c r="A3" s="2"/>
      <c r="B3" s="6"/>
      <c r="C3" s="6"/>
      <c r="D3" s="6"/>
      <c r="E3" s="6"/>
      <c r="F3" s="6"/>
      <c r="G3" s="6"/>
      <c r="H3" s="32"/>
      <c r="I3" s="32"/>
      <c r="J3" s="32"/>
      <c r="K3" s="6"/>
      <c r="L3" s="6"/>
      <c r="M3" s="6"/>
      <c r="N3" s="6"/>
      <c r="O3" s="4"/>
      <c r="P3" s="4"/>
      <c r="Q3" s="4"/>
      <c r="R3" s="17"/>
      <c r="S3" s="18"/>
    </row>
    <row r="4" spans="1:19" ht="18.75" hidden="1" x14ac:dyDescent="0.3">
      <c r="A4" s="2"/>
      <c r="B4" s="6"/>
      <c r="C4" s="6"/>
      <c r="D4" s="6"/>
      <c r="E4" s="6"/>
      <c r="F4" s="6"/>
      <c r="G4" s="6"/>
      <c r="H4" s="32"/>
      <c r="I4" s="32"/>
      <c r="J4" s="32"/>
      <c r="K4" s="6"/>
      <c r="L4" s="6"/>
      <c r="M4" s="6"/>
      <c r="N4" s="6"/>
      <c r="O4" s="4"/>
      <c r="P4" s="4"/>
      <c r="Q4" s="4"/>
      <c r="R4" s="4"/>
      <c r="S4" s="5"/>
    </row>
    <row r="5" spans="1:19" ht="18.75" x14ac:dyDescent="0.3">
      <c r="A5" s="21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8.75" hidden="1" x14ac:dyDescent="0.3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15.75" x14ac:dyDescent="0.25">
      <c r="A7" s="23" t="s">
        <v>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t="15.75" hidden="1" x14ac:dyDescent="0.25">
      <c r="A8" s="7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x14ac:dyDescent="0.25">
      <c r="A9" s="8"/>
      <c r="B9" s="3"/>
      <c r="C9" s="3"/>
      <c r="D9" s="3"/>
      <c r="E9" s="27" t="s">
        <v>2</v>
      </c>
      <c r="F9" s="28"/>
      <c r="G9" s="28"/>
      <c r="H9" s="31"/>
      <c r="I9" s="31"/>
      <c r="J9" s="31"/>
      <c r="K9" s="3"/>
      <c r="L9" s="3"/>
      <c r="M9" s="3"/>
      <c r="N9" s="3"/>
      <c r="O9" s="3"/>
      <c r="P9" s="3"/>
      <c r="Q9" s="3"/>
      <c r="R9" s="3"/>
      <c r="S9" s="3"/>
    </row>
    <row r="10" spans="1:19" hidden="1" x14ac:dyDescent="0.25">
      <c r="A10" s="2"/>
      <c r="B10" s="3"/>
      <c r="C10" s="3"/>
      <c r="D10" s="3"/>
      <c r="E10" s="3"/>
      <c r="F10" s="3"/>
      <c r="G10" s="3"/>
      <c r="H10" s="31"/>
      <c r="I10" s="31"/>
      <c r="J10" s="31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33" t="s">
        <v>3</v>
      </c>
      <c r="B11" s="3"/>
      <c r="C11" s="3"/>
      <c r="D11" s="3"/>
      <c r="E11" s="3"/>
      <c r="F11" s="3"/>
      <c r="G11" s="3"/>
      <c r="H11" s="31"/>
      <c r="I11" s="31"/>
      <c r="J11" s="31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9"/>
      <c r="B12" s="3"/>
      <c r="C12" s="3"/>
      <c r="D12" s="3"/>
      <c r="E12" s="3"/>
      <c r="F12" s="3"/>
      <c r="G12" s="3"/>
      <c r="H12" s="31"/>
      <c r="I12" s="31"/>
      <c r="J12" s="31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29" t="s">
        <v>4</v>
      </c>
      <c r="B13" s="29" t="s">
        <v>5</v>
      </c>
      <c r="C13" s="30"/>
      <c r="D13" s="30"/>
      <c r="E13" s="29" t="s">
        <v>6</v>
      </c>
      <c r="F13" s="30"/>
      <c r="G13" s="30"/>
      <c r="H13" s="34" t="s">
        <v>7</v>
      </c>
      <c r="I13" s="35"/>
      <c r="J13" s="35"/>
      <c r="K13" s="29" t="s">
        <v>8</v>
      </c>
      <c r="L13" s="30"/>
      <c r="M13" s="30"/>
      <c r="N13" s="29" t="s">
        <v>9</v>
      </c>
      <c r="O13" s="30"/>
      <c r="P13" s="30"/>
      <c r="Q13" s="29" t="s">
        <v>10</v>
      </c>
      <c r="R13" s="30"/>
      <c r="S13" s="30"/>
    </row>
    <row r="14" spans="1:19" x14ac:dyDescent="0.25">
      <c r="A14" s="30"/>
      <c r="B14" s="30"/>
      <c r="C14" s="30"/>
      <c r="D14" s="30"/>
      <c r="E14" s="30"/>
      <c r="F14" s="30"/>
      <c r="G14" s="30"/>
      <c r="H14" s="35"/>
      <c r="I14" s="35"/>
      <c r="J14" s="35"/>
      <c r="K14" s="30"/>
      <c r="L14" s="30"/>
      <c r="M14" s="30"/>
      <c r="N14" s="30"/>
      <c r="O14" s="30"/>
      <c r="P14" s="30"/>
      <c r="Q14" s="30"/>
      <c r="R14" s="30"/>
      <c r="S14" s="30"/>
    </row>
    <row r="15" spans="1:19" x14ac:dyDescent="0.25">
      <c r="A15" s="30"/>
      <c r="B15" s="29" t="s">
        <v>11</v>
      </c>
      <c r="C15" s="29" t="s">
        <v>12</v>
      </c>
      <c r="D15" s="30"/>
      <c r="E15" s="29" t="s">
        <v>11</v>
      </c>
      <c r="F15" s="29" t="s">
        <v>12</v>
      </c>
      <c r="G15" s="30"/>
      <c r="H15" s="36" t="s">
        <v>13</v>
      </c>
      <c r="I15" s="36" t="s">
        <v>12</v>
      </c>
      <c r="J15" s="37"/>
      <c r="K15" s="29" t="s">
        <v>13</v>
      </c>
      <c r="L15" s="29" t="s">
        <v>12</v>
      </c>
      <c r="M15" s="30"/>
      <c r="N15" s="29" t="s">
        <v>13</v>
      </c>
      <c r="O15" s="29" t="s">
        <v>12</v>
      </c>
      <c r="P15" s="30"/>
      <c r="Q15" s="29" t="s">
        <v>13</v>
      </c>
      <c r="R15" s="29" t="s">
        <v>12</v>
      </c>
      <c r="S15" s="30"/>
    </row>
    <row r="16" spans="1:19" ht="22.5" x14ac:dyDescent="0.25">
      <c r="A16" s="30"/>
      <c r="B16" s="30"/>
      <c r="C16" s="10" t="s">
        <v>14</v>
      </c>
      <c r="D16" s="10" t="s">
        <v>15</v>
      </c>
      <c r="E16" s="30"/>
      <c r="F16" s="10" t="s">
        <v>16</v>
      </c>
      <c r="G16" s="10" t="s">
        <v>15</v>
      </c>
      <c r="H16" s="37"/>
      <c r="I16" s="38" t="s">
        <v>14</v>
      </c>
      <c r="J16" s="38" t="s">
        <v>17</v>
      </c>
      <c r="K16" s="30"/>
      <c r="L16" s="10" t="s">
        <v>14</v>
      </c>
      <c r="M16" s="10" t="s">
        <v>17</v>
      </c>
      <c r="N16" s="30"/>
      <c r="O16" s="10" t="s">
        <v>14</v>
      </c>
      <c r="P16" s="10" t="s">
        <v>17</v>
      </c>
      <c r="Q16" s="30"/>
      <c r="R16" s="10" t="s">
        <v>14</v>
      </c>
      <c r="S16" s="10" t="s">
        <v>17</v>
      </c>
    </row>
    <row r="17" spans="1:21" hidden="1" x14ac:dyDescent="0.25">
      <c r="A17" s="11">
        <v>1</v>
      </c>
      <c r="B17" s="12">
        <v>3</v>
      </c>
      <c r="C17" s="12">
        <v>4</v>
      </c>
      <c r="D17" s="12">
        <v>5</v>
      </c>
      <c r="E17" s="12">
        <v>6</v>
      </c>
      <c r="F17" s="12">
        <v>7</v>
      </c>
      <c r="G17" s="12">
        <v>8</v>
      </c>
      <c r="H17" s="39">
        <v>9</v>
      </c>
      <c r="I17" s="39">
        <v>10</v>
      </c>
      <c r="J17" s="39">
        <v>11</v>
      </c>
      <c r="K17" s="12">
        <v>12</v>
      </c>
      <c r="L17" s="12">
        <v>13</v>
      </c>
      <c r="M17" s="12">
        <v>14</v>
      </c>
      <c r="N17" s="12">
        <v>15</v>
      </c>
      <c r="O17" s="12">
        <v>16</v>
      </c>
      <c r="P17" s="12">
        <v>17</v>
      </c>
      <c r="Q17" s="12">
        <v>18</v>
      </c>
      <c r="R17" s="12">
        <v>19</v>
      </c>
      <c r="S17" s="12">
        <v>20</v>
      </c>
    </row>
    <row r="18" spans="1:21" s="44" customFormat="1" ht="24.75" customHeight="1" x14ac:dyDescent="0.25">
      <c r="A18" s="40" t="s">
        <v>18</v>
      </c>
      <c r="B18" s="41">
        <v>10179088.727</v>
      </c>
      <c r="C18" s="41">
        <v>7243183.0760000004</v>
      </c>
      <c r="D18" s="41">
        <v>2935987.9890000001</v>
      </c>
      <c r="E18" s="41">
        <v>15671359.376</v>
      </c>
      <c r="F18" s="41">
        <v>11351851.800000001</v>
      </c>
      <c r="G18" s="41">
        <v>4319945.5760000004</v>
      </c>
      <c r="H18" s="42">
        <v>64.953000000000003</v>
      </c>
      <c r="I18" s="42">
        <v>63.805999999999997</v>
      </c>
      <c r="J18" s="42">
        <v>67.963999999999999</v>
      </c>
      <c r="K18" s="41">
        <v>8235738.9550000001</v>
      </c>
      <c r="L18" s="41">
        <v>5440460.0190000003</v>
      </c>
      <c r="M18" s="41">
        <v>2795282.2829999998</v>
      </c>
      <c r="N18" s="42">
        <v>123.59699999999999</v>
      </c>
      <c r="O18" s="42">
        <v>133.13499999999999</v>
      </c>
      <c r="P18" s="42">
        <v>105.03400000000001</v>
      </c>
      <c r="Q18" s="41">
        <v>1943349.7720000001</v>
      </c>
      <c r="R18" s="41">
        <v>1802723.057</v>
      </c>
      <c r="S18" s="41">
        <v>140705.70600000001</v>
      </c>
      <c r="T18" s="43"/>
      <c r="U18" s="43"/>
    </row>
    <row r="19" spans="1:21" s="44" customFormat="1" ht="24.75" customHeight="1" x14ac:dyDescent="0.25">
      <c r="A19" s="45" t="s">
        <v>59</v>
      </c>
      <c r="B19" s="46">
        <f>B18-B60</f>
        <v>7637272.3289999999</v>
      </c>
      <c r="C19" s="46">
        <f t="shared" ref="C19:S19" si="0">C18-C60</f>
        <v>4807334.2190000005</v>
      </c>
      <c r="D19" s="46">
        <f t="shared" si="0"/>
        <v>2830020.4479999999</v>
      </c>
      <c r="E19" s="46">
        <f t="shared" si="0"/>
        <v>11393184.866</v>
      </c>
      <c r="F19" s="46">
        <f t="shared" si="0"/>
        <v>7249777.8000000007</v>
      </c>
      <c r="G19" s="46">
        <f t="shared" si="0"/>
        <v>4143845.0660000006</v>
      </c>
      <c r="H19" s="75">
        <f>B19*100/E19</f>
        <v>67.033690919836246</v>
      </c>
      <c r="I19" s="75">
        <f t="shared" ref="I19:J19" si="1">C19*100/F19</f>
        <v>66.310090483049009</v>
      </c>
      <c r="J19" s="75">
        <f t="shared" si="1"/>
        <v>68.294552593680393</v>
      </c>
      <c r="K19" s="46">
        <f t="shared" si="0"/>
        <v>5964814.0360000003</v>
      </c>
      <c r="L19" s="46">
        <f t="shared" si="0"/>
        <v>3267590.1850000005</v>
      </c>
      <c r="M19" s="46">
        <f t="shared" si="0"/>
        <v>2697227.1979999999</v>
      </c>
      <c r="N19" s="75">
        <f>B19*100/K19</f>
        <v>128.03873319278782</v>
      </c>
      <c r="O19" s="75">
        <f t="shared" ref="O19:P19" si="2">C19*100/L19</f>
        <v>147.12169968768589</v>
      </c>
      <c r="P19" s="75">
        <f t="shared" si="2"/>
        <v>104.9233245941783</v>
      </c>
      <c r="Q19" s="46">
        <f t="shared" si="0"/>
        <v>1672458.2929999998</v>
      </c>
      <c r="R19" s="46">
        <f t="shared" si="0"/>
        <v>1539744.034</v>
      </c>
      <c r="S19" s="46">
        <f t="shared" si="0"/>
        <v>132793.25</v>
      </c>
    </row>
    <row r="20" spans="1:21" s="44" customFormat="1" x14ac:dyDescent="0.25">
      <c r="A20" s="47" t="s">
        <v>19</v>
      </c>
      <c r="B20" s="41">
        <v>8842981.4700000007</v>
      </c>
      <c r="C20" s="41">
        <v>6493881.5</v>
      </c>
      <c r="D20" s="41">
        <v>2349099.9700000002</v>
      </c>
      <c r="E20" s="41">
        <v>14302557.16</v>
      </c>
      <c r="F20" s="41">
        <v>10638395.800000001</v>
      </c>
      <c r="G20" s="41">
        <v>3664161.36</v>
      </c>
      <c r="H20" s="42">
        <v>61.828000000000003</v>
      </c>
      <c r="I20" s="42">
        <v>61.042000000000002</v>
      </c>
      <c r="J20" s="42">
        <v>64.11</v>
      </c>
      <c r="K20" s="41">
        <v>7263149.5499999998</v>
      </c>
      <c r="L20" s="41">
        <v>4940181.09</v>
      </c>
      <c r="M20" s="41">
        <v>2322968.46</v>
      </c>
      <c r="N20" s="42">
        <v>121.751</v>
      </c>
      <c r="O20" s="42">
        <v>131.44999999999999</v>
      </c>
      <c r="P20" s="42">
        <v>101.125</v>
      </c>
      <c r="Q20" s="41">
        <v>1579831.92</v>
      </c>
      <c r="R20" s="41">
        <v>1553700.41</v>
      </c>
      <c r="S20" s="41">
        <v>26131.51</v>
      </c>
    </row>
    <row r="21" spans="1:21" x14ac:dyDescent="0.25">
      <c r="A21" s="14" t="s">
        <v>20</v>
      </c>
      <c r="B21" s="73">
        <v>947130.98300000001</v>
      </c>
      <c r="C21" s="73">
        <v>947130.98300000001</v>
      </c>
      <c r="D21" s="73" t="s">
        <v>21</v>
      </c>
      <c r="E21" s="73">
        <v>1878917.6</v>
      </c>
      <c r="F21" s="73">
        <v>1878917.6</v>
      </c>
      <c r="G21" s="73" t="s">
        <v>21</v>
      </c>
      <c r="H21" s="48">
        <v>50.408000000000001</v>
      </c>
      <c r="I21" s="48">
        <v>50.408000000000001</v>
      </c>
      <c r="J21" s="48" t="s">
        <v>21</v>
      </c>
      <c r="K21" s="73">
        <v>1102254.4850000001</v>
      </c>
      <c r="L21" s="73">
        <v>1102254.4850000001</v>
      </c>
      <c r="M21" s="73" t="s">
        <v>21</v>
      </c>
      <c r="N21" s="49">
        <v>85.927000000000007</v>
      </c>
      <c r="O21" s="49">
        <v>85.927000000000007</v>
      </c>
      <c r="P21" s="49" t="s">
        <v>21</v>
      </c>
      <c r="Q21" s="73">
        <v>-155123.50200000001</v>
      </c>
      <c r="R21" s="73">
        <v>-155123.50200000001</v>
      </c>
      <c r="S21" s="73" t="s">
        <v>21</v>
      </c>
    </row>
    <row r="22" spans="1:21" x14ac:dyDescent="0.25">
      <c r="A22" s="14" t="s">
        <v>22</v>
      </c>
      <c r="B22" s="73">
        <v>3406504.97</v>
      </c>
      <c r="C22" s="73">
        <v>1983310.6769999999</v>
      </c>
      <c r="D22" s="73">
        <v>1423194.2930000001</v>
      </c>
      <c r="E22" s="73">
        <v>5706730.0190000003</v>
      </c>
      <c r="F22" s="73">
        <v>3335001</v>
      </c>
      <c r="G22" s="73">
        <v>2371729.0189999999</v>
      </c>
      <c r="H22" s="48">
        <v>59.692999999999998</v>
      </c>
      <c r="I22" s="48">
        <v>59.47</v>
      </c>
      <c r="J22" s="48">
        <v>60.006999999999998</v>
      </c>
      <c r="K22" s="73">
        <v>2541705.273</v>
      </c>
      <c r="L22" s="73">
        <v>1452611.2320000001</v>
      </c>
      <c r="M22" s="73">
        <v>1089094.041</v>
      </c>
      <c r="N22" s="49">
        <v>134.024</v>
      </c>
      <c r="O22" s="49">
        <v>136.53399999999999</v>
      </c>
      <c r="P22" s="49">
        <v>130.67699999999999</v>
      </c>
      <c r="Q22" s="73">
        <v>864799.69700000004</v>
      </c>
      <c r="R22" s="73">
        <v>530699.44499999995</v>
      </c>
      <c r="S22" s="73">
        <v>334100.25199999998</v>
      </c>
    </row>
    <row r="23" spans="1:21" ht="24" x14ac:dyDescent="0.25">
      <c r="A23" s="50" t="s">
        <v>23</v>
      </c>
      <c r="B23" s="74">
        <v>2462359.6039999998</v>
      </c>
      <c r="C23" s="74">
        <v>2356392.0630000001</v>
      </c>
      <c r="D23" s="74">
        <v>105967.541</v>
      </c>
      <c r="E23" s="74">
        <v>4066628.51</v>
      </c>
      <c r="F23" s="74">
        <v>3890528</v>
      </c>
      <c r="G23" s="74">
        <v>176100.51</v>
      </c>
      <c r="H23" s="42">
        <v>60.55</v>
      </c>
      <c r="I23" s="42">
        <v>60.567</v>
      </c>
      <c r="J23" s="42">
        <v>60.173999999999999</v>
      </c>
      <c r="K23" s="74">
        <v>2223687.2549999999</v>
      </c>
      <c r="L23" s="74">
        <v>2125632.17</v>
      </c>
      <c r="M23" s="74">
        <v>98055.085000000006</v>
      </c>
      <c r="N23" s="42">
        <v>110.733</v>
      </c>
      <c r="O23" s="42">
        <v>110.85599999999999</v>
      </c>
      <c r="P23" s="42">
        <v>108.069</v>
      </c>
      <c r="Q23" s="74">
        <v>238672.34899999999</v>
      </c>
      <c r="R23" s="74">
        <v>230759.89300000001</v>
      </c>
      <c r="S23" s="74">
        <v>7912.4560000000001</v>
      </c>
    </row>
    <row r="24" spans="1:21" s="44" customFormat="1" x14ac:dyDescent="0.25">
      <c r="A24" s="15" t="s">
        <v>24</v>
      </c>
      <c r="B24" s="13">
        <v>2340123.9879999999</v>
      </c>
      <c r="C24" s="13">
        <v>2234156.4470000002</v>
      </c>
      <c r="D24" s="13">
        <v>105967.541</v>
      </c>
      <c r="E24" s="13">
        <v>3836072.51</v>
      </c>
      <c r="F24" s="13">
        <v>3659972</v>
      </c>
      <c r="G24" s="13">
        <v>176100.51</v>
      </c>
      <c r="H24" s="48">
        <v>61.003</v>
      </c>
      <c r="I24" s="48">
        <v>61.042999999999999</v>
      </c>
      <c r="J24" s="48">
        <v>60.173999999999999</v>
      </c>
      <c r="K24" s="13">
        <v>2108389.6349999998</v>
      </c>
      <c r="L24" s="13">
        <v>2010334.551</v>
      </c>
      <c r="M24" s="13">
        <v>98055.085000000006</v>
      </c>
      <c r="N24" s="49">
        <v>110.991</v>
      </c>
      <c r="O24" s="49">
        <v>111.134</v>
      </c>
      <c r="P24" s="49">
        <v>108.069</v>
      </c>
      <c r="Q24" s="13">
        <v>231734.353</v>
      </c>
      <c r="R24" s="13">
        <v>223821.89600000001</v>
      </c>
      <c r="S24" s="13">
        <v>7912.4560000000001</v>
      </c>
    </row>
    <row r="25" spans="1:21" ht="24" x14ac:dyDescent="0.25">
      <c r="A25" s="15" t="s">
        <v>25</v>
      </c>
      <c r="B25" s="13">
        <v>706449.48699999996</v>
      </c>
      <c r="C25" s="13">
        <v>600481.946</v>
      </c>
      <c r="D25" s="13">
        <v>105967.541</v>
      </c>
      <c r="E25" s="13">
        <v>1159803.51</v>
      </c>
      <c r="F25" s="13">
        <v>983703</v>
      </c>
      <c r="G25" s="13">
        <v>176100.51</v>
      </c>
      <c r="H25" s="48">
        <v>60.911000000000001</v>
      </c>
      <c r="I25" s="48">
        <v>61.042999999999999</v>
      </c>
      <c r="J25" s="48">
        <v>60.173999999999999</v>
      </c>
      <c r="K25" s="13">
        <v>653700.56200000003</v>
      </c>
      <c r="L25" s="13">
        <v>555645.478</v>
      </c>
      <c r="M25" s="13">
        <v>98055.085000000006</v>
      </c>
      <c r="N25" s="49">
        <v>108.069</v>
      </c>
      <c r="O25" s="49">
        <v>108.069</v>
      </c>
      <c r="P25" s="49">
        <v>108.069</v>
      </c>
      <c r="Q25" s="13">
        <v>52748.925000000003</v>
      </c>
      <c r="R25" s="13">
        <v>44836.468000000001</v>
      </c>
      <c r="S25" s="13">
        <v>7912.4560000000001</v>
      </c>
    </row>
    <row r="26" spans="1:21" x14ac:dyDescent="0.25">
      <c r="A26" s="15" t="s">
        <v>26</v>
      </c>
      <c r="B26" s="13">
        <v>1633674.5009999999</v>
      </c>
      <c r="C26" s="13">
        <v>1633674.5009999999</v>
      </c>
      <c r="D26" s="13" t="s">
        <v>21</v>
      </c>
      <c r="E26" s="13">
        <v>2676269</v>
      </c>
      <c r="F26" s="13">
        <v>2676269</v>
      </c>
      <c r="G26" s="13" t="s">
        <v>21</v>
      </c>
      <c r="H26" s="48">
        <v>61.042999999999999</v>
      </c>
      <c r="I26" s="48">
        <v>61.042999999999999</v>
      </c>
      <c r="J26" s="48" t="s">
        <v>21</v>
      </c>
      <c r="K26" s="13">
        <v>1454689.0730000001</v>
      </c>
      <c r="L26" s="13">
        <v>1454689.0730000001</v>
      </c>
      <c r="M26" s="13" t="s">
        <v>21</v>
      </c>
      <c r="N26" s="49">
        <v>112.304</v>
      </c>
      <c r="O26" s="49">
        <v>112.304</v>
      </c>
      <c r="P26" s="49" t="s">
        <v>21</v>
      </c>
      <c r="Q26" s="13">
        <v>178985.42800000001</v>
      </c>
      <c r="R26" s="13">
        <v>178985.42800000001</v>
      </c>
      <c r="S26" s="13" t="s">
        <v>21</v>
      </c>
    </row>
    <row r="27" spans="1:21" x14ac:dyDescent="0.25">
      <c r="A27" s="15" t="s">
        <v>27</v>
      </c>
      <c r="B27" s="13">
        <v>122235.617</v>
      </c>
      <c r="C27" s="13">
        <v>122235.617</v>
      </c>
      <c r="D27" s="13" t="s">
        <v>21</v>
      </c>
      <c r="E27" s="13">
        <v>230556</v>
      </c>
      <c r="F27" s="13">
        <v>230556</v>
      </c>
      <c r="G27" s="13" t="s">
        <v>21</v>
      </c>
      <c r="H27" s="48">
        <v>53.018000000000001</v>
      </c>
      <c r="I27" s="48">
        <v>53.018000000000001</v>
      </c>
      <c r="J27" s="48" t="s">
        <v>21</v>
      </c>
      <c r="K27" s="13">
        <v>115297.61900000001</v>
      </c>
      <c r="L27" s="13">
        <v>115297.61900000001</v>
      </c>
      <c r="M27" s="13" t="s">
        <v>21</v>
      </c>
      <c r="N27" s="49">
        <v>106.017</v>
      </c>
      <c r="O27" s="49">
        <v>106.017</v>
      </c>
      <c r="P27" s="49" t="s">
        <v>21</v>
      </c>
      <c r="Q27" s="13">
        <v>6937.9979999999996</v>
      </c>
      <c r="R27" s="13">
        <v>6937.9979999999996</v>
      </c>
      <c r="S27" s="13" t="s">
        <v>21</v>
      </c>
    </row>
    <row r="28" spans="1:21" ht="24" x14ac:dyDescent="0.25">
      <c r="A28" s="50" t="s">
        <v>28</v>
      </c>
      <c r="B28" s="74">
        <v>1189823.9879999999</v>
      </c>
      <c r="C28" s="74">
        <v>867353.81299999997</v>
      </c>
      <c r="D28" s="74">
        <v>322470.17499999999</v>
      </c>
      <c r="E28" s="74">
        <v>1281263.7890000001</v>
      </c>
      <c r="F28" s="74">
        <v>938028</v>
      </c>
      <c r="G28" s="74">
        <v>343235.78899999999</v>
      </c>
      <c r="H28" s="42">
        <v>92.863</v>
      </c>
      <c r="I28" s="42">
        <v>92.465999999999994</v>
      </c>
      <c r="J28" s="42">
        <v>93.95</v>
      </c>
      <c r="K28" s="74">
        <v>814345.36399999994</v>
      </c>
      <c r="L28" s="74">
        <v>18248.614000000001</v>
      </c>
      <c r="M28" s="74">
        <v>796096.75</v>
      </c>
      <c r="N28" s="42">
        <v>146.108</v>
      </c>
      <c r="O28" s="42">
        <v>4752.9849999999997</v>
      </c>
      <c r="P28" s="42">
        <v>40.506</v>
      </c>
      <c r="Q28" s="74">
        <v>375478.62400000001</v>
      </c>
      <c r="R28" s="74">
        <v>849105.19900000002</v>
      </c>
      <c r="S28" s="74">
        <v>-473626.57500000001</v>
      </c>
    </row>
    <row r="29" spans="1:21" s="44" customFormat="1" ht="24" customHeight="1" x14ac:dyDescent="0.25">
      <c r="A29" s="14" t="s">
        <v>29</v>
      </c>
      <c r="B29" s="73">
        <v>1084328.7290000001</v>
      </c>
      <c r="C29" s="73">
        <v>833653.64199999999</v>
      </c>
      <c r="D29" s="73">
        <v>250675.087</v>
      </c>
      <c r="E29" s="73">
        <v>1173463.3999999999</v>
      </c>
      <c r="F29" s="73">
        <v>897468</v>
      </c>
      <c r="G29" s="73">
        <v>275995.40000000002</v>
      </c>
      <c r="H29" s="48">
        <v>92.403999999999996</v>
      </c>
      <c r="I29" s="48">
        <v>92.89</v>
      </c>
      <c r="J29" s="48">
        <v>90.825999999999993</v>
      </c>
      <c r="K29" s="73">
        <v>760618.92099999997</v>
      </c>
      <c r="L29" s="73" t="s">
        <v>21</v>
      </c>
      <c r="M29" s="73">
        <v>760618.92099999997</v>
      </c>
      <c r="N29" s="49">
        <v>142.559</v>
      </c>
      <c r="O29" s="49" t="s">
        <v>21</v>
      </c>
      <c r="P29" s="49">
        <v>32.957000000000001</v>
      </c>
      <c r="Q29" s="73">
        <v>323709.80800000002</v>
      </c>
      <c r="R29" s="73">
        <v>833653.64199999999</v>
      </c>
      <c r="S29" s="73">
        <v>-509943.83399999997</v>
      </c>
    </row>
    <row r="30" spans="1:21" ht="24" x14ac:dyDescent="0.25">
      <c r="A30" s="14" t="s">
        <v>30</v>
      </c>
      <c r="B30" s="73">
        <v>267.71300000000002</v>
      </c>
      <c r="C30" s="73" t="s">
        <v>21</v>
      </c>
      <c r="D30" s="73">
        <v>267.71300000000002</v>
      </c>
      <c r="E30" s="73">
        <v>153.58000000000001</v>
      </c>
      <c r="F30" s="73" t="s">
        <v>21</v>
      </c>
      <c r="G30" s="73">
        <v>153.58000000000001</v>
      </c>
      <c r="H30" s="48">
        <v>174.315</v>
      </c>
      <c r="I30" s="48" t="s">
        <v>21</v>
      </c>
      <c r="J30" s="48">
        <v>174.315</v>
      </c>
      <c r="K30" s="73">
        <v>82.828999999999994</v>
      </c>
      <c r="L30" s="73" t="s">
        <v>21</v>
      </c>
      <c r="M30" s="73">
        <v>82.828999999999994</v>
      </c>
      <c r="N30" s="49">
        <v>323.21199999999999</v>
      </c>
      <c r="O30" s="49" t="s">
        <v>21</v>
      </c>
      <c r="P30" s="49">
        <v>323.21199999999999</v>
      </c>
      <c r="Q30" s="73">
        <v>184.88399999999999</v>
      </c>
      <c r="R30" s="73" t="s">
        <v>21</v>
      </c>
      <c r="S30" s="73">
        <v>184.88399999999999</v>
      </c>
    </row>
    <row r="31" spans="1:21" x14ac:dyDescent="0.25">
      <c r="A31" s="14" t="s">
        <v>31</v>
      </c>
      <c r="B31" s="16">
        <v>6924.9110000000001</v>
      </c>
      <c r="C31" s="16" t="s">
        <v>21</v>
      </c>
      <c r="D31" s="16">
        <v>6924.9110000000001</v>
      </c>
      <c r="E31" s="16">
        <v>9259.19</v>
      </c>
      <c r="F31" s="16" t="s">
        <v>21</v>
      </c>
      <c r="G31" s="16">
        <v>9259.19</v>
      </c>
      <c r="H31" s="51">
        <v>74.790000000000006</v>
      </c>
      <c r="I31" s="51" t="s">
        <v>21</v>
      </c>
      <c r="J31" s="51">
        <v>74.790000000000006</v>
      </c>
      <c r="K31" s="16">
        <v>6751.5410000000002</v>
      </c>
      <c r="L31" s="16" t="s">
        <v>21</v>
      </c>
      <c r="M31" s="16">
        <v>6751.5410000000002</v>
      </c>
      <c r="N31" s="52">
        <v>102.568</v>
      </c>
      <c r="O31" s="52" t="s">
        <v>21</v>
      </c>
      <c r="P31" s="52">
        <v>102.568</v>
      </c>
      <c r="Q31" s="16">
        <v>173.37</v>
      </c>
      <c r="R31" s="16" t="s">
        <v>21</v>
      </c>
      <c r="S31" s="16">
        <v>173.37</v>
      </c>
    </row>
    <row r="32" spans="1:21" ht="24" x14ac:dyDescent="0.25">
      <c r="A32" s="14" t="s">
        <v>32</v>
      </c>
      <c r="B32" s="73">
        <v>64602.464999999997</v>
      </c>
      <c r="C32" s="73" t="s">
        <v>21</v>
      </c>
      <c r="D32" s="73">
        <v>64602.464999999997</v>
      </c>
      <c r="E32" s="73">
        <v>57827.618999999999</v>
      </c>
      <c r="F32" s="73" t="s">
        <v>21</v>
      </c>
      <c r="G32" s="73">
        <v>57827.618999999999</v>
      </c>
      <c r="H32" s="48">
        <v>111.71599999999999</v>
      </c>
      <c r="I32" s="48" t="s">
        <v>21</v>
      </c>
      <c r="J32" s="48">
        <v>111.71599999999999</v>
      </c>
      <c r="K32" s="73">
        <v>28643.46</v>
      </c>
      <c r="L32" s="73" t="s">
        <v>21</v>
      </c>
      <c r="M32" s="73">
        <v>28643.46</v>
      </c>
      <c r="N32" s="49">
        <v>225.54</v>
      </c>
      <c r="O32" s="49" t="s">
        <v>21</v>
      </c>
      <c r="P32" s="49">
        <v>225.54</v>
      </c>
      <c r="Q32" s="73">
        <v>35959.004999999997</v>
      </c>
      <c r="R32" s="73" t="s">
        <v>21</v>
      </c>
      <c r="S32" s="73">
        <v>35959.004999999997</v>
      </c>
    </row>
    <row r="33" spans="1:19" x14ac:dyDescent="0.25">
      <c r="A33" s="14" t="s">
        <v>33</v>
      </c>
      <c r="B33" s="73">
        <v>33700.171000000002</v>
      </c>
      <c r="C33" s="73">
        <v>33700.171000000002</v>
      </c>
      <c r="D33" s="73" t="s">
        <v>21</v>
      </c>
      <c r="E33" s="73">
        <v>40560</v>
      </c>
      <c r="F33" s="73">
        <v>40560</v>
      </c>
      <c r="G33" s="73" t="s">
        <v>21</v>
      </c>
      <c r="H33" s="48">
        <v>83.087000000000003</v>
      </c>
      <c r="I33" s="48">
        <v>83.087000000000003</v>
      </c>
      <c r="J33" s="48" t="s">
        <v>21</v>
      </c>
      <c r="K33" s="73">
        <v>18248.614000000001</v>
      </c>
      <c r="L33" s="73">
        <v>18248.614000000001</v>
      </c>
      <c r="M33" s="73" t="s">
        <v>21</v>
      </c>
      <c r="N33" s="49">
        <v>184.672</v>
      </c>
      <c r="O33" s="49">
        <v>184.672</v>
      </c>
      <c r="P33" s="49" t="s">
        <v>21</v>
      </c>
      <c r="Q33" s="73">
        <v>15451.557000000001</v>
      </c>
      <c r="R33" s="73">
        <v>15451.557000000001</v>
      </c>
      <c r="S33" s="73" t="s">
        <v>21</v>
      </c>
    </row>
    <row r="34" spans="1:19" x14ac:dyDescent="0.25">
      <c r="A34" s="50" t="s">
        <v>34</v>
      </c>
      <c r="B34" s="74">
        <v>692658.34499999997</v>
      </c>
      <c r="C34" s="74">
        <v>322271.64600000001</v>
      </c>
      <c r="D34" s="74">
        <v>370386.7</v>
      </c>
      <c r="E34" s="74">
        <v>1156427.537</v>
      </c>
      <c r="F34" s="74">
        <v>564061</v>
      </c>
      <c r="G34" s="74">
        <v>592366.53700000001</v>
      </c>
      <c r="H34" s="42">
        <v>59.896000000000001</v>
      </c>
      <c r="I34" s="42">
        <v>57.134</v>
      </c>
      <c r="J34" s="42">
        <v>62.527000000000001</v>
      </c>
      <c r="K34" s="74">
        <v>470241.39799999999</v>
      </c>
      <c r="L34" s="74">
        <v>223707.43299999999</v>
      </c>
      <c r="M34" s="74">
        <v>246533.965</v>
      </c>
      <c r="N34" s="42">
        <v>147.298</v>
      </c>
      <c r="O34" s="42">
        <v>144.059</v>
      </c>
      <c r="P34" s="42">
        <v>150.238</v>
      </c>
      <c r="Q34" s="74">
        <v>222416.94699999999</v>
      </c>
      <c r="R34" s="74">
        <v>98564.213000000003</v>
      </c>
      <c r="S34" s="74">
        <v>123852.735</v>
      </c>
    </row>
    <row r="35" spans="1:19" s="44" customFormat="1" x14ac:dyDescent="0.25">
      <c r="A35" s="14" t="s">
        <v>35</v>
      </c>
      <c r="B35" s="73">
        <v>7691.6989999999996</v>
      </c>
      <c r="C35" s="73" t="s">
        <v>21</v>
      </c>
      <c r="D35" s="73">
        <v>7691.6989999999996</v>
      </c>
      <c r="E35" s="73">
        <v>81890.826000000001</v>
      </c>
      <c r="F35" s="73" t="s">
        <v>21</v>
      </c>
      <c r="G35" s="73">
        <v>81890.826000000001</v>
      </c>
      <c r="H35" s="48">
        <v>9.3930000000000007</v>
      </c>
      <c r="I35" s="48" t="s">
        <v>21</v>
      </c>
      <c r="J35" s="48">
        <v>9.3930000000000007</v>
      </c>
      <c r="K35" s="73">
        <v>5469.5749999999998</v>
      </c>
      <c r="L35" s="73" t="s">
        <v>21</v>
      </c>
      <c r="M35" s="73">
        <v>5469.5749999999998</v>
      </c>
      <c r="N35" s="49">
        <v>140.62700000000001</v>
      </c>
      <c r="O35" s="49" t="s">
        <v>21</v>
      </c>
      <c r="P35" s="49">
        <v>140.62700000000001</v>
      </c>
      <c r="Q35" s="73">
        <v>2222.1239999999998</v>
      </c>
      <c r="R35" s="73" t="s">
        <v>21</v>
      </c>
      <c r="S35" s="73">
        <v>2222.1239999999998</v>
      </c>
    </row>
    <row r="36" spans="1:19" x14ac:dyDescent="0.25">
      <c r="A36" s="14" t="s">
        <v>36</v>
      </c>
      <c r="B36" s="16">
        <v>531512.15899999999</v>
      </c>
      <c r="C36" s="16">
        <v>265756.07900000003</v>
      </c>
      <c r="D36" s="16">
        <v>265756.08</v>
      </c>
      <c r="E36" s="16">
        <v>680047.03</v>
      </c>
      <c r="F36" s="16">
        <v>349661</v>
      </c>
      <c r="G36" s="16">
        <v>330386.03000000003</v>
      </c>
      <c r="H36" s="51">
        <v>78.158000000000001</v>
      </c>
      <c r="I36" s="51">
        <v>76.004000000000005</v>
      </c>
      <c r="J36" s="51">
        <v>80.438000000000002</v>
      </c>
      <c r="K36" s="16">
        <v>369749.65600000002</v>
      </c>
      <c r="L36" s="16">
        <v>184874.82800000001</v>
      </c>
      <c r="M36" s="16">
        <v>184874.82800000001</v>
      </c>
      <c r="N36" s="52">
        <v>143.749</v>
      </c>
      <c r="O36" s="52">
        <v>143.749</v>
      </c>
      <c r="P36" s="52">
        <v>143.749</v>
      </c>
      <c r="Q36" s="16">
        <v>161762.503</v>
      </c>
      <c r="R36" s="16">
        <v>80881.251000000004</v>
      </c>
      <c r="S36" s="16">
        <v>80881.251999999993</v>
      </c>
    </row>
    <row r="37" spans="1:19" x14ac:dyDescent="0.25">
      <c r="A37" s="14" t="s">
        <v>37</v>
      </c>
      <c r="B37" s="73">
        <v>56515.565999999999</v>
      </c>
      <c r="C37" s="73">
        <v>56515.565999999999</v>
      </c>
      <c r="D37" s="73" t="s">
        <v>21</v>
      </c>
      <c r="E37" s="73">
        <v>214400</v>
      </c>
      <c r="F37" s="73">
        <v>214400</v>
      </c>
      <c r="G37" s="73" t="s">
        <v>21</v>
      </c>
      <c r="H37" s="48">
        <v>26.36</v>
      </c>
      <c r="I37" s="48">
        <v>26.36</v>
      </c>
      <c r="J37" s="48" t="s">
        <v>21</v>
      </c>
      <c r="K37" s="73">
        <v>38832.605000000003</v>
      </c>
      <c r="L37" s="73">
        <v>38832.605000000003</v>
      </c>
      <c r="M37" s="73" t="s">
        <v>21</v>
      </c>
      <c r="N37" s="49">
        <v>145.536</v>
      </c>
      <c r="O37" s="49">
        <v>145.536</v>
      </c>
      <c r="P37" s="49" t="s">
        <v>21</v>
      </c>
      <c r="Q37" s="73">
        <v>17682.960999999999</v>
      </c>
      <c r="R37" s="73">
        <v>17682.960999999999</v>
      </c>
      <c r="S37" s="73" t="s">
        <v>21</v>
      </c>
    </row>
    <row r="38" spans="1:19" x14ac:dyDescent="0.25">
      <c r="A38" s="14" t="s">
        <v>38</v>
      </c>
      <c r="B38" s="73" t="s">
        <v>21</v>
      </c>
      <c r="C38" s="73" t="s">
        <v>21</v>
      </c>
      <c r="D38" s="73" t="s">
        <v>21</v>
      </c>
      <c r="E38" s="73" t="s">
        <v>21</v>
      </c>
      <c r="F38" s="73" t="s">
        <v>21</v>
      </c>
      <c r="G38" s="73" t="s">
        <v>21</v>
      </c>
      <c r="H38" s="48" t="s">
        <v>21</v>
      </c>
      <c r="I38" s="48" t="s">
        <v>21</v>
      </c>
      <c r="J38" s="48" t="s">
        <v>21</v>
      </c>
      <c r="K38" s="73">
        <v>-4</v>
      </c>
      <c r="L38" s="73" t="s">
        <v>21</v>
      </c>
      <c r="M38" s="73">
        <v>-4</v>
      </c>
      <c r="N38" s="49" t="s">
        <v>21</v>
      </c>
      <c r="O38" s="49" t="s">
        <v>21</v>
      </c>
      <c r="P38" s="49" t="s">
        <v>21</v>
      </c>
      <c r="Q38" s="73">
        <v>4</v>
      </c>
      <c r="R38" s="73" t="s">
        <v>21</v>
      </c>
      <c r="S38" s="73">
        <v>4</v>
      </c>
    </row>
    <row r="39" spans="1:19" x14ac:dyDescent="0.25">
      <c r="A39" s="14" t="s">
        <v>39</v>
      </c>
      <c r="B39" s="73">
        <v>96938.921000000002</v>
      </c>
      <c r="C39" s="73" t="s">
        <v>21</v>
      </c>
      <c r="D39" s="73">
        <v>96938.921000000002</v>
      </c>
      <c r="E39" s="73">
        <v>180089.68100000001</v>
      </c>
      <c r="F39" s="73" t="s">
        <v>21</v>
      </c>
      <c r="G39" s="73">
        <v>180089.68100000001</v>
      </c>
      <c r="H39" s="48">
        <v>53.828000000000003</v>
      </c>
      <c r="I39" s="48" t="s">
        <v>21</v>
      </c>
      <c r="J39" s="48">
        <v>53.828000000000003</v>
      </c>
      <c r="K39" s="73">
        <v>56193.561000000002</v>
      </c>
      <c r="L39" s="73" t="s">
        <v>21</v>
      </c>
      <c r="M39" s="73">
        <v>56193.561000000002</v>
      </c>
      <c r="N39" s="49">
        <v>172.50899999999999</v>
      </c>
      <c r="O39" s="49" t="s">
        <v>21</v>
      </c>
      <c r="P39" s="49">
        <v>172.50899999999999</v>
      </c>
      <c r="Q39" s="73">
        <v>40745.360000000001</v>
      </c>
      <c r="R39" s="73" t="s">
        <v>21</v>
      </c>
      <c r="S39" s="73">
        <v>40745.360000000001</v>
      </c>
    </row>
    <row r="40" spans="1:19" ht="24.75" x14ac:dyDescent="0.25">
      <c r="A40" s="53" t="s">
        <v>40</v>
      </c>
      <c r="B40" s="73">
        <v>100703.234</v>
      </c>
      <c r="C40" s="73">
        <v>-1.2</v>
      </c>
      <c r="D40" s="73">
        <v>100704.43399999999</v>
      </c>
      <c r="E40" s="73">
        <v>139047.4</v>
      </c>
      <c r="F40" s="73" t="s">
        <v>21</v>
      </c>
      <c r="G40" s="73">
        <v>139047.4</v>
      </c>
      <c r="H40" s="48">
        <v>72.424000000000007</v>
      </c>
      <c r="I40" s="48" t="s">
        <v>21</v>
      </c>
      <c r="J40" s="48">
        <v>72.424999999999997</v>
      </c>
      <c r="K40" s="73">
        <v>67666.024000000005</v>
      </c>
      <c r="L40" s="73" t="s">
        <v>21</v>
      </c>
      <c r="M40" s="73">
        <v>67666.024000000005</v>
      </c>
      <c r="N40" s="49">
        <v>148.82400000000001</v>
      </c>
      <c r="O40" s="49" t="s">
        <v>21</v>
      </c>
      <c r="P40" s="49">
        <v>148.82599999999999</v>
      </c>
      <c r="Q40" s="73">
        <v>33037.21</v>
      </c>
      <c r="R40" s="73">
        <v>-1.2</v>
      </c>
      <c r="S40" s="73">
        <v>33038.410000000003</v>
      </c>
    </row>
    <row r="41" spans="1:19" x14ac:dyDescent="0.25">
      <c r="A41" s="54" t="s">
        <v>61</v>
      </c>
      <c r="B41" s="73">
        <f>C41+D41</f>
        <v>98917.737999999998</v>
      </c>
      <c r="C41" s="73"/>
      <c r="D41" s="73">
        <v>98917.737999999998</v>
      </c>
      <c r="E41" s="73">
        <f>F41+G41</f>
        <v>136429.22</v>
      </c>
      <c r="F41" s="73"/>
      <c r="G41" s="73">
        <v>136429.22</v>
      </c>
      <c r="H41" s="48">
        <f>B41*100/E41</f>
        <v>72.504803589729519</v>
      </c>
      <c r="I41" s="48"/>
      <c r="J41" s="48">
        <f t="shared" ref="I41:J41" si="3">D41*100/G41</f>
        <v>72.504803589729519</v>
      </c>
      <c r="K41" s="73">
        <f>L41+M41</f>
        <v>66563.168000000005</v>
      </c>
      <c r="L41" s="73"/>
      <c r="M41" s="73">
        <v>66563.168000000005</v>
      </c>
      <c r="N41" s="49">
        <f>B41*100/K41</f>
        <v>148.60731688732119</v>
      </c>
      <c r="O41" s="49"/>
      <c r="P41" s="49">
        <f t="shared" ref="O41:P41" si="4">D41*100/M41</f>
        <v>148.60731688732119</v>
      </c>
      <c r="Q41" s="73">
        <f>B41-K41</f>
        <v>32354.569999999992</v>
      </c>
      <c r="R41" s="73">
        <f t="shared" ref="R41:S41" si="5">C41-L41</f>
        <v>0</v>
      </c>
      <c r="S41" s="73">
        <f t="shared" si="5"/>
        <v>32354.569999999992</v>
      </c>
    </row>
    <row r="42" spans="1:19" x14ac:dyDescent="0.25">
      <c r="A42" s="53" t="s">
        <v>41</v>
      </c>
      <c r="B42" s="73">
        <v>43800.36</v>
      </c>
      <c r="C42" s="73">
        <v>17423.508000000002</v>
      </c>
      <c r="D42" s="73">
        <v>26376.851999999999</v>
      </c>
      <c r="E42" s="73">
        <v>73542.304000000004</v>
      </c>
      <c r="F42" s="73">
        <v>31860.2</v>
      </c>
      <c r="G42" s="73">
        <v>41682.103999999999</v>
      </c>
      <c r="H42" s="48">
        <v>59.558</v>
      </c>
      <c r="I42" s="48">
        <v>54.686999999999998</v>
      </c>
      <c r="J42" s="48">
        <v>63.280999999999999</v>
      </c>
      <c r="K42" s="73">
        <v>43245.239000000001</v>
      </c>
      <c r="L42" s="73">
        <v>17725.278999999999</v>
      </c>
      <c r="M42" s="73">
        <v>25519.96</v>
      </c>
      <c r="N42" s="49">
        <v>101.28400000000001</v>
      </c>
      <c r="O42" s="49">
        <v>98.298000000000002</v>
      </c>
      <c r="P42" s="49">
        <v>103.358</v>
      </c>
      <c r="Q42" s="73">
        <v>555.12099999999998</v>
      </c>
      <c r="R42" s="73">
        <v>-301.77100000000002</v>
      </c>
      <c r="S42" s="73">
        <v>856.89200000000005</v>
      </c>
    </row>
    <row r="43" spans="1:19" ht="24.75" x14ac:dyDescent="0.25">
      <c r="A43" s="53" t="s">
        <v>42</v>
      </c>
      <c r="B43" s="73">
        <v>-1.4999999999999999E-2</v>
      </c>
      <c r="C43" s="73">
        <v>8.0000000000000002E-3</v>
      </c>
      <c r="D43" s="73">
        <v>-2.3E-2</v>
      </c>
      <c r="E43" s="73" t="s">
        <v>21</v>
      </c>
      <c r="F43" s="73" t="s">
        <v>21</v>
      </c>
      <c r="G43" s="73" t="s">
        <v>21</v>
      </c>
      <c r="H43" s="48" t="s">
        <v>21</v>
      </c>
      <c r="I43" s="48" t="s">
        <v>21</v>
      </c>
      <c r="J43" s="48" t="s">
        <v>21</v>
      </c>
      <c r="K43" s="73">
        <v>4.5149999999999997</v>
      </c>
      <c r="L43" s="73">
        <v>1.88</v>
      </c>
      <c r="M43" s="73">
        <v>2.6349999999999998</v>
      </c>
      <c r="N43" s="49">
        <v>-0.33200000000000002</v>
      </c>
      <c r="O43" s="49">
        <v>0.42599999999999999</v>
      </c>
      <c r="P43" s="49">
        <v>-0.873</v>
      </c>
      <c r="Q43" s="73">
        <v>-4.53</v>
      </c>
      <c r="R43" s="73">
        <v>-1.8720000000000001</v>
      </c>
      <c r="S43" s="73">
        <v>-2.6579999999999999</v>
      </c>
    </row>
    <row r="44" spans="1:19" x14ac:dyDescent="0.25">
      <c r="A44" s="55" t="s">
        <v>43</v>
      </c>
      <c r="B44" s="41">
        <v>1336107.2579999999</v>
      </c>
      <c r="C44" s="41">
        <v>749301.57799999998</v>
      </c>
      <c r="D44" s="41">
        <v>586888.01800000004</v>
      </c>
      <c r="E44" s="41">
        <v>1368802.2169999999</v>
      </c>
      <c r="F44" s="41">
        <v>713456</v>
      </c>
      <c r="G44" s="41">
        <v>655784.21699999995</v>
      </c>
      <c r="H44" s="42">
        <v>97.611000000000004</v>
      </c>
      <c r="I44" s="42">
        <v>105.024</v>
      </c>
      <c r="J44" s="42">
        <v>89.494</v>
      </c>
      <c r="K44" s="41">
        <v>972589.402</v>
      </c>
      <c r="L44" s="41">
        <v>500278.92599999998</v>
      </c>
      <c r="M44" s="41">
        <v>472313.82299999997</v>
      </c>
      <c r="N44" s="42">
        <v>137.376</v>
      </c>
      <c r="O44" s="42">
        <v>149.77699999999999</v>
      </c>
      <c r="P44" s="42">
        <v>124.258</v>
      </c>
      <c r="Q44" s="41">
        <v>363517.85600000003</v>
      </c>
      <c r="R44" s="41">
        <v>249022.652</v>
      </c>
      <c r="S44" s="41">
        <v>114574.19500000001</v>
      </c>
    </row>
    <row r="45" spans="1:19" s="44" customFormat="1" ht="24" x14ac:dyDescent="0.25">
      <c r="A45" s="40" t="s">
        <v>44</v>
      </c>
      <c r="B45" s="41">
        <v>1328912.2039999999</v>
      </c>
      <c r="C45" s="41">
        <v>739080.13899999997</v>
      </c>
      <c r="D45" s="41">
        <v>589834.853</v>
      </c>
      <c r="E45" s="41">
        <v>1368802.2169999999</v>
      </c>
      <c r="F45" s="41">
        <v>713456</v>
      </c>
      <c r="G45" s="41">
        <v>655784.21699999995</v>
      </c>
      <c r="H45" s="42">
        <v>97.085999999999999</v>
      </c>
      <c r="I45" s="42">
        <v>103.592</v>
      </c>
      <c r="J45" s="42">
        <v>89.942999999999998</v>
      </c>
      <c r="K45" s="41">
        <v>858558.98899999994</v>
      </c>
      <c r="L45" s="41">
        <v>386890.10499999998</v>
      </c>
      <c r="M45" s="41">
        <v>471672.23100000003</v>
      </c>
      <c r="N45" s="42">
        <v>154.78399999999999</v>
      </c>
      <c r="O45" s="42">
        <v>191.03100000000001</v>
      </c>
      <c r="P45" s="42">
        <v>125.05200000000001</v>
      </c>
      <c r="Q45" s="41">
        <v>470353.21500000003</v>
      </c>
      <c r="R45" s="41">
        <v>352190.03399999999</v>
      </c>
      <c r="S45" s="41">
        <v>118162.622</v>
      </c>
    </row>
    <row r="46" spans="1:19" s="44" customFormat="1" ht="31.5" x14ac:dyDescent="0.25">
      <c r="A46" s="56" t="s">
        <v>45</v>
      </c>
      <c r="B46" s="57">
        <v>252851.829</v>
      </c>
      <c r="C46" s="57">
        <v>132216.258</v>
      </c>
      <c r="D46" s="57">
        <v>120638.35799999999</v>
      </c>
      <c r="E46" s="57">
        <v>408866.79300000001</v>
      </c>
      <c r="F46" s="57">
        <v>250651</v>
      </c>
      <c r="G46" s="57">
        <v>158653.79300000001</v>
      </c>
      <c r="H46" s="48">
        <v>61.841999999999999</v>
      </c>
      <c r="I46" s="48">
        <v>52.749000000000002</v>
      </c>
      <c r="J46" s="48">
        <v>76.039000000000001</v>
      </c>
      <c r="K46" s="57">
        <v>216513.003</v>
      </c>
      <c r="L46" s="57">
        <v>123193.39200000001</v>
      </c>
      <c r="M46" s="57">
        <v>93322.957999999999</v>
      </c>
      <c r="N46" s="49">
        <v>116.78400000000001</v>
      </c>
      <c r="O46" s="49">
        <v>107.324</v>
      </c>
      <c r="P46" s="49">
        <v>129.27000000000001</v>
      </c>
      <c r="Q46" s="57">
        <v>36338.826000000001</v>
      </c>
      <c r="R46" s="57">
        <v>9022.866</v>
      </c>
      <c r="S46" s="57">
        <v>27315.4</v>
      </c>
    </row>
    <row r="47" spans="1:19" s="58" customFormat="1" ht="21" x14ac:dyDescent="0.25">
      <c r="A47" s="56" t="s">
        <v>46</v>
      </c>
      <c r="B47" s="57">
        <v>77903.433000000005</v>
      </c>
      <c r="C47" s="57">
        <v>62190.197</v>
      </c>
      <c r="D47" s="57">
        <v>15713.236000000001</v>
      </c>
      <c r="E47" s="57">
        <v>111149.99</v>
      </c>
      <c r="F47" s="57">
        <v>98934.6</v>
      </c>
      <c r="G47" s="57">
        <v>12215.39</v>
      </c>
      <c r="H47" s="48">
        <v>70.088999999999999</v>
      </c>
      <c r="I47" s="48">
        <v>62.86</v>
      </c>
      <c r="J47" s="48">
        <v>128.63499999999999</v>
      </c>
      <c r="K47" s="57">
        <v>61953.095000000001</v>
      </c>
      <c r="L47" s="57">
        <v>47939.553999999996</v>
      </c>
      <c r="M47" s="57">
        <v>14013.540999999999</v>
      </c>
      <c r="N47" s="49">
        <v>125.746</v>
      </c>
      <c r="O47" s="49">
        <v>129.726</v>
      </c>
      <c r="P47" s="49">
        <v>112.129</v>
      </c>
      <c r="Q47" s="57">
        <v>15950.338</v>
      </c>
      <c r="R47" s="57">
        <v>14250.643</v>
      </c>
      <c r="S47" s="57">
        <v>1699.6949999999999</v>
      </c>
    </row>
    <row r="48" spans="1:19" ht="21" x14ac:dyDescent="0.25">
      <c r="A48" s="59" t="s">
        <v>47</v>
      </c>
      <c r="B48" s="73">
        <v>102436.318</v>
      </c>
      <c r="C48" s="73">
        <v>49007.612999999998</v>
      </c>
      <c r="D48" s="73">
        <v>53428.705000000002</v>
      </c>
      <c r="E48" s="73">
        <v>167540.84299999999</v>
      </c>
      <c r="F48" s="73">
        <v>75545.100000000006</v>
      </c>
      <c r="G48" s="73">
        <v>91995.743000000002</v>
      </c>
      <c r="H48" s="48">
        <v>61.140999999999998</v>
      </c>
      <c r="I48" s="48">
        <v>64.872</v>
      </c>
      <c r="J48" s="48">
        <v>58.076999999999998</v>
      </c>
      <c r="K48" s="73">
        <v>148853.565</v>
      </c>
      <c r="L48" s="73">
        <v>62032.635000000002</v>
      </c>
      <c r="M48" s="73">
        <v>86820.93</v>
      </c>
      <c r="N48" s="49">
        <v>68.816999999999993</v>
      </c>
      <c r="O48" s="49">
        <v>79.003</v>
      </c>
      <c r="P48" s="49">
        <v>61.539000000000001</v>
      </c>
      <c r="Q48" s="73">
        <v>-46417.247000000003</v>
      </c>
      <c r="R48" s="73">
        <v>-13025.022000000001</v>
      </c>
      <c r="S48" s="73">
        <v>-33392.224999999999</v>
      </c>
    </row>
    <row r="49" spans="1:20" ht="21" x14ac:dyDescent="0.25">
      <c r="A49" s="59" t="s">
        <v>48</v>
      </c>
      <c r="B49" s="16">
        <v>659685.38100000005</v>
      </c>
      <c r="C49" s="16">
        <v>287347.5</v>
      </c>
      <c r="D49" s="16">
        <v>372337.88099999999</v>
      </c>
      <c r="E49" s="16">
        <v>358722.38900000002</v>
      </c>
      <c r="F49" s="16">
        <v>1912</v>
      </c>
      <c r="G49" s="16">
        <v>356810.38900000002</v>
      </c>
      <c r="H49" s="51">
        <v>183.899</v>
      </c>
      <c r="I49" s="51">
        <v>15028.635</v>
      </c>
      <c r="J49" s="51">
        <v>104.352</v>
      </c>
      <c r="K49" s="16">
        <v>262991.72200000001</v>
      </c>
      <c r="L49" s="16">
        <v>7457.4390000000003</v>
      </c>
      <c r="M49" s="16">
        <v>255534.283</v>
      </c>
      <c r="N49" s="52">
        <v>250.839</v>
      </c>
      <c r="O49" s="52">
        <v>3853.1660000000002</v>
      </c>
      <c r="P49" s="52">
        <v>145.71</v>
      </c>
      <c r="Q49" s="16">
        <v>396693.65899999999</v>
      </c>
      <c r="R49" s="16">
        <v>279890.06099999999</v>
      </c>
      <c r="S49" s="16">
        <v>116803.598</v>
      </c>
    </row>
    <row r="50" spans="1:20" x14ac:dyDescent="0.25">
      <c r="A50" s="59" t="s">
        <v>49</v>
      </c>
      <c r="B50" s="73">
        <v>95.55</v>
      </c>
      <c r="C50" s="73">
        <v>95.55</v>
      </c>
      <c r="D50" s="73" t="s">
        <v>21</v>
      </c>
      <c r="E50" s="73">
        <v>95.6</v>
      </c>
      <c r="F50" s="73">
        <v>95.6</v>
      </c>
      <c r="G50" s="73" t="s">
        <v>21</v>
      </c>
      <c r="H50" s="48">
        <v>99.947999999999993</v>
      </c>
      <c r="I50" s="48">
        <v>99.947999999999993</v>
      </c>
      <c r="J50" s="48" t="s">
        <v>21</v>
      </c>
      <c r="K50" s="73">
        <v>108.55</v>
      </c>
      <c r="L50" s="73">
        <v>108.55</v>
      </c>
      <c r="M50" s="73" t="s">
        <v>21</v>
      </c>
      <c r="N50" s="49">
        <v>88.024000000000001</v>
      </c>
      <c r="O50" s="49">
        <v>88.024000000000001</v>
      </c>
      <c r="P50" s="49" t="s">
        <v>21</v>
      </c>
      <c r="Q50" s="73">
        <v>-13</v>
      </c>
      <c r="R50" s="73">
        <v>-13</v>
      </c>
      <c r="S50" s="73" t="s">
        <v>21</v>
      </c>
    </row>
    <row r="51" spans="1:20" x14ac:dyDescent="0.25">
      <c r="A51" s="59" t="s">
        <v>50</v>
      </c>
      <c r="B51" s="73">
        <v>233967.90299999999</v>
      </c>
      <c r="C51" s="73">
        <v>207405.37700000001</v>
      </c>
      <c r="D51" s="73">
        <v>26562.526000000002</v>
      </c>
      <c r="E51" s="73">
        <v>321634.136</v>
      </c>
      <c r="F51" s="73">
        <v>286317.7</v>
      </c>
      <c r="G51" s="73">
        <v>35316.436000000002</v>
      </c>
      <c r="H51" s="48">
        <v>72.742999999999995</v>
      </c>
      <c r="I51" s="48">
        <v>72.438999999999993</v>
      </c>
      <c r="J51" s="48">
        <v>75.212999999999994</v>
      </c>
      <c r="K51" s="73">
        <v>166915.98499999999</v>
      </c>
      <c r="L51" s="73">
        <v>146080.94099999999</v>
      </c>
      <c r="M51" s="73">
        <v>20835.044999999998</v>
      </c>
      <c r="N51" s="49">
        <v>140.17099999999999</v>
      </c>
      <c r="O51" s="49">
        <v>141.97999999999999</v>
      </c>
      <c r="P51" s="49">
        <v>127.49</v>
      </c>
      <c r="Q51" s="73">
        <v>67051.918000000005</v>
      </c>
      <c r="R51" s="73">
        <v>61324.436000000002</v>
      </c>
      <c r="S51" s="73">
        <v>5727.4809999999998</v>
      </c>
    </row>
    <row r="52" spans="1:20" x14ac:dyDescent="0.25">
      <c r="A52" s="59" t="s">
        <v>51</v>
      </c>
      <c r="B52" s="73">
        <v>9166.8439999999991</v>
      </c>
      <c r="C52" s="73">
        <v>11039.082</v>
      </c>
      <c r="D52" s="73">
        <v>-1792.6880000000001</v>
      </c>
      <c r="E52" s="73">
        <v>792.46600000000001</v>
      </c>
      <c r="F52" s="73" t="s">
        <v>21</v>
      </c>
      <c r="G52" s="73">
        <v>792.46600000000001</v>
      </c>
      <c r="H52" s="48">
        <v>1156.749</v>
      </c>
      <c r="I52" s="48" t="s">
        <v>21</v>
      </c>
      <c r="J52" s="48">
        <v>-226.21600000000001</v>
      </c>
      <c r="K52" s="73">
        <v>115253.481</v>
      </c>
      <c r="L52" s="73">
        <v>113466.41499999999</v>
      </c>
      <c r="M52" s="73">
        <v>1787.0650000000001</v>
      </c>
      <c r="N52" s="49">
        <v>7.9539999999999997</v>
      </c>
      <c r="O52" s="49">
        <v>9.7289999999999992</v>
      </c>
      <c r="P52" s="49">
        <v>-100.315</v>
      </c>
      <c r="Q52" s="73">
        <v>-106086.637</v>
      </c>
      <c r="R52" s="73">
        <v>-102427.333</v>
      </c>
      <c r="S52" s="73">
        <v>-3579.7530000000002</v>
      </c>
    </row>
    <row r="53" spans="1:20" x14ac:dyDescent="0.25">
      <c r="A53" s="59" t="s">
        <v>52</v>
      </c>
      <c r="B53" s="73">
        <v>7195.0529999999999</v>
      </c>
      <c r="C53" s="73">
        <v>10221.439</v>
      </c>
      <c r="D53" s="73">
        <v>-2946.835</v>
      </c>
      <c r="E53" s="73" t="s">
        <v>21</v>
      </c>
      <c r="F53" s="73" t="s">
        <v>21</v>
      </c>
      <c r="G53" s="73" t="s">
        <v>21</v>
      </c>
      <c r="H53" s="48" t="s">
        <v>21</v>
      </c>
      <c r="I53" s="48" t="s">
        <v>21</v>
      </c>
      <c r="J53" s="48" t="s">
        <v>21</v>
      </c>
      <c r="K53" s="73">
        <v>114030.413</v>
      </c>
      <c r="L53" s="73">
        <v>113388.82</v>
      </c>
      <c r="M53" s="73">
        <v>641.59199999999998</v>
      </c>
      <c r="N53" s="49">
        <v>6.31</v>
      </c>
      <c r="O53" s="49">
        <v>9.0150000000000006</v>
      </c>
      <c r="P53" s="49">
        <v>-459.3</v>
      </c>
      <c r="Q53" s="73">
        <v>-106835.36</v>
      </c>
      <c r="R53" s="73">
        <v>-103167.38099999999</v>
      </c>
      <c r="S53" s="73">
        <v>-3588.4270000000001</v>
      </c>
      <c r="T53" s="60"/>
    </row>
    <row r="54" spans="1:20" x14ac:dyDescent="0.25">
      <c r="A54" s="61" t="s">
        <v>53</v>
      </c>
      <c r="B54" s="73">
        <v>1949.691</v>
      </c>
      <c r="C54" s="73">
        <v>817.64300000000003</v>
      </c>
      <c r="D54" s="73">
        <v>1132.047</v>
      </c>
      <c r="E54" s="73">
        <v>441.74900000000002</v>
      </c>
      <c r="F54" s="73" t="s">
        <v>21</v>
      </c>
      <c r="G54" s="73">
        <v>441.74900000000002</v>
      </c>
      <c r="H54" s="48">
        <v>441.35700000000003</v>
      </c>
      <c r="I54" s="48" t="s">
        <v>21</v>
      </c>
      <c r="J54" s="48">
        <v>256.26499999999999</v>
      </c>
      <c r="K54" s="73">
        <v>936.70399999999995</v>
      </c>
      <c r="L54" s="73">
        <v>77.594999999999999</v>
      </c>
      <c r="M54" s="73">
        <v>859.10900000000004</v>
      </c>
      <c r="N54" s="49">
        <v>208.14400000000001</v>
      </c>
      <c r="O54" s="49">
        <v>1053.732</v>
      </c>
      <c r="P54" s="49">
        <v>131.77000000000001</v>
      </c>
      <c r="Q54" s="73">
        <v>1012.987</v>
      </c>
      <c r="R54" s="73">
        <v>740.048</v>
      </c>
      <c r="S54" s="73">
        <v>272.93799999999999</v>
      </c>
    </row>
    <row r="55" spans="1:20" ht="21" hidden="1" x14ac:dyDescent="0.25">
      <c r="A55" s="62" t="s">
        <v>54</v>
      </c>
      <c r="B55" s="73" t="s">
        <v>21</v>
      </c>
      <c r="C55" s="73" t="s">
        <v>21</v>
      </c>
      <c r="D55" s="73" t="s">
        <v>21</v>
      </c>
      <c r="E55" s="73" t="s">
        <v>21</v>
      </c>
      <c r="F55" s="73" t="s">
        <v>21</v>
      </c>
      <c r="G55" s="73" t="s">
        <v>21</v>
      </c>
      <c r="H55" s="48" t="s">
        <v>21</v>
      </c>
      <c r="I55" s="48" t="s">
        <v>21</v>
      </c>
      <c r="J55" s="48" t="s">
        <v>21</v>
      </c>
      <c r="K55" s="73" t="s">
        <v>21</v>
      </c>
      <c r="L55" s="73" t="s">
        <v>21</v>
      </c>
      <c r="M55" s="73" t="s">
        <v>21</v>
      </c>
      <c r="N55" s="49" t="s">
        <v>21</v>
      </c>
      <c r="O55" s="49" t="s">
        <v>21</v>
      </c>
      <c r="P55" s="49" t="s">
        <v>21</v>
      </c>
      <c r="Q55" s="73" t="s">
        <v>21</v>
      </c>
      <c r="R55" s="73" t="s">
        <v>21</v>
      </c>
      <c r="S55" s="73" t="s">
        <v>21</v>
      </c>
    </row>
    <row r="56" spans="1:20" hidden="1" x14ac:dyDescent="0.25">
      <c r="A56" s="63" t="s">
        <v>55</v>
      </c>
      <c r="B56" s="73" t="s">
        <v>21</v>
      </c>
      <c r="C56" s="73" t="s">
        <v>21</v>
      </c>
      <c r="D56" s="73" t="s">
        <v>21</v>
      </c>
      <c r="E56" s="73" t="s">
        <v>21</v>
      </c>
      <c r="F56" s="73" t="s">
        <v>21</v>
      </c>
      <c r="G56" s="73" t="s">
        <v>21</v>
      </c>
      <c r="H56" s="48" t="s">
        <v>21</v>
      </c>
      <c r="I56" s="48" t="s">
        <v>21</v>
      </c>
      <c r="J56" s="48" t="s">
        <v>21</v>
      </c>
      <c r="K56" s="73" t="s">
        <v>21</v>
      </c>
      <c r="L56" s="73" t="s">
        <v>21</v>
      </c>
      <c r="M56" s="73" t="s">
        <v>21</v>
      </c>
      <c r="N56" s="49" t="s">
        <v>21</v>
      </c>
      <c r="O56" s="49" t="s">
        <v>21</v>
      </c>
      <c r="P56" s="49" t="s">
        <v>21</v>
      </c>
      <c r="Q56" s="73" t="s">
        <v>21</v>
      </c>
      <c r="R56" s="73" t="s">
        <v>21</v>
      </c>
      <c r="S56" s="73" t="s">
        <v>21</v>
      </c>
    </row>
    <row r="57" spans="1:20" hidden="1" x14ac:dyDescent="0.25">
      <c r="A57" s="64" t="s">
        <v>56</v>
      </c>
      <c r="B57" s="73" t="s">
        <v>21</v>
      </c>
      <c r="C57" s="73" t="s">
        <v>21</v>
      </c>
      <c r="D57" s="73" t="s">
        <v>21</v>
      </c>
      <c r="E57" s="73" t="s">
        <v>21</v>
      </c>
      <c r="F57" s="73" t="s">
        <v>21</v>
      </c>
      <c r="G57" s="73" t="s">
        <v>21</v>
      </c>
      <c r="H57" s="48" t="s">
        <v>21</v>
      </c>
      <c r="I57" s="48" t="s">
        <v>21</v>
      </c>
      <c r="J57" s="48" t="s">
        <v>21</v>
      </c>
      <c r="K57" s="73" t="s">
        <v>21</v>
      </c>
      <c r="L57" s="73" t="s">
        <v>21</v>
      </c>
      <c r="M57" s="73" t="s">
        <v>21</v>
      </c>
      <c r="N57" s="49" t="s">
        <v>21</v>
      </c>
      <c r="O57" s="49" t="s">
        <v>21</v>
      </c>
      <c r="P57" s="49" t="s">
        <v>21</v>
      </c>
      <c r="Q57" s="73" t="s">
        <v>21</v>
      </c>
      <c r="R57" s="73" t="s">
        <v>21</v>
      </c>
      <c r="S57" s="73" t="s">
        <v>21</v>
      </c>
    </row>
    <row r="58" spans="1:20" ht="40.5" hidden="1" customHeight="1" x14ac:dyDescent="0.25">
      <c r="A58" s="61" t="s">
        <v>57</v>
      </c>
      <c r="B58" s="73" t="s">
        <v>21</v>
      </c>
      <c r="C58" s="73" t="s">
        <v>21</v>
      </c>
      <c r="D58" s="73" t="s">
        <v>21</v>
      </c>
      <c r="E58" s="73" t="s">
        <v>21</v>
      </c>
      <c r="F58" s="73" t="s">
        <v>21</v>
      </c>
      <c r="G58" s="73" t="s">
        <v>21</v>
      </c>
      <c r="H58" s="48" t="s">
        <v>21</v>
      </c>
      <c r="I58" s="48" t="s">
        <v>21</v>
      </c>
      <c r="J58" s="48" t="s">
        <v>21</v>
      </c>
      <c r="K58" s="73" t="s">
        <v>21</v>
      </c>
      <c r="L58" s="73" t="s">
        <v>21</v>
      </c>
      <c r="M58" s="73" t="s">
        <v>21</v>
      </c>
      <c r="N58" s="49" t="s">
        <v>21</v>
      </c>
      <c r="O58" s="49" t="s">
        <v>21</v>
      </c>
      <c r="P58" s="49" t="s">
        <v>21</v>
      </c>
      <c r="Q58" s="73" t="s">
        <v>21</v>
      </c>
      <c r="R58" s="73" t="s">
        <v>21</v>
      </c>
      <c r="S58" s="73" t="s">
        <v>21</v>
      </c>
    </row>
    <row r="59" spans="1:20" hidden="1" x14ac:dyDescent="0.25">
      <c r="A59" s="65" t="s">
        <v>58</v>
      </c>
      <c r="B59" s="73">
        <v>9720.6110000000008</v>
      </c>
      <c r="C59" s="73">
        <v>6450</v>
      </c>
      <c r="D59" s="73">
        <v>3270.6109999999999</v>
      </c>
      <c r="E59" s="73">
        <v>8519.2000000000007</v>
      </c>
      <c r="F59" s="73">
        <v>7050</v>
      </c>
      <c r="G59" s="73">
        <v>1469.2</v>
      </c>
      <c r="H59" s="48">
        <v>114.102</v>
      </c>
      <c r="I59" s="48">
        <v>91.489000000000004</v>
      </c>
      <c r="J59" s="48">
        <v>222.61199999999999</v>
      </c>
      <c r="K59" s="73">
        <v>10021.806</v>
      </c>
      <c r="L59" s="73">
        <v>7098.8</v>
      </c>
      <c r="M59" s="73">
        <v>2923.0059999999999</v>
      </c>
      <c r="N59" s="49">
        <v>96.995000000000005</v>
      </c>
      <c r="O59" s="49">
        <v>90.86</v>
      </c>
      <c r="P59" s="49">
        <v>111.892</v>
      </c>
      <c r="Q59" s="73">
        <v>-301.19499999999999</v>
      </c>
      <c r="R59" s="73">
        <v>-648.79999999999995</v>
      </c>
      <c r="S59" s="73">
        <v>347.60500000000002</v>
      </c>
    </row>
    <row r="60" spans="1:20" x14ac:dyDescent="0.25">
      <c r="A60" s="45" t="s">
        <v>60</v>
      </c>
      <c r="B60" s="66">
        <f>C60+D60</f>
        <v>2541816.398</v>
      </c>
      <c r="C60" s="66">
        <v>2435848.8569999998</v>
      </c>
      <c r="D60" s="66">
        <f>D25</f>
        <v>105967.541</v>
      </c>
      <c r="E60" s="67">
        <f>F60+G60</f>
        <v>4278174.51</v>
      </c>
      <c r="F60" s="68">
        <v>4102074</v>
      </c>
      <c r="G60" s="68">
        <f>G25</f>
        <v>176100.51</v>
      </c>
      <c r="H60" s="69">
        <f>B60*100/E60</f>
        <v>59.413574459355104</v>
      </c>
      <c r="I60" s="69">
        <f t="shared" ref="I60:J60" si="6">C60*100/F60</f>
        <v>59.380909681297801</v>
      </c>
      <c r="J60" s="69">
        <f t="shared" si="6"/>
        <v>60.174465707112368</v>
      </c>
      <c r="K60" s="70">
        <f>L60+M60</f>
        <v>2270924.9189999998</v>
      </c>
      <c r="L60" s="70">
        <v>2172869.8339999998</v>
      </c>
      <c r="M60" s="70">
        <v>98055.085000000006</v>
      </c>
      <c r="N60" s="71">
        <f>B60*100/K60</f>
        <v>111.92868494830235</v>
      </c>
      <c r="O60" s="71">
        <f t="shared" ref="O60:P60" si="7">C60*100/L60</f>
        <v>112.10284292620909</v>
      </c>
      <c r="P60" s="71">
        <f t="shared" si="7"/>
        <v>108.06939895060005</v>
      </c>
      <c r="Q60" s="70">
        <f>B60-K60</f>
        <v>270891.47900000028</v>
      </c>
      <c r="R60" s="70">
        <f t="shared" ref="R60:S60" si="8">C60-L60</f>
        <v>262979.02300000004</v>
      </c>
      <c r="S60" s="70">
        <f t="shared" si="8"/>
        <v>7912.455999999991</v>
      </c>
    </row>
  </sheetData>
  <mergeCells count="27">
    <mergeCell ref="R15:S15"/>
    <mergeCell ref="B8:S8"/>
    <mergeCell ref="B15:B16"/>
    <mergeCell ref="C15:D15"/>
    <mergeCell ref="E15:E16"/>
    <mergeCell ref="F15:G15"/>
    <mergeCell ref="H15:H16"/>
    <mergeCell ref="Q15:Q16"/>
    <mergeCell ref="I15:J15"/>
    <mergeCell ref="K15:K16"/>
    <mergeCell ref="L15:M15"/>
    <mergeCell ref="N15:N16"/>
    <mergeCell ref="O15:P15"/>
    <mergeCell ref="A7:S7"/>
    <mergeCell ref="E9:G9"/>
    <mergeCell ref="A13:A16"/>
    <mergeCell ref="B13:D14"/>
    <mergeCell ref="E13:G14"/>
    <mergeCell ref="H13:J14"/>
    <mergeCell ref="K13:M14"/>
    <mergeCell ref="N13:P14"/>
    <mergeCell ref="Q13:S14"/>
    <mergeCell ref="R1:S1"/>
    <mergeCell ref="R2:S2"/>
    <mergeCell ref="R3:S3"/>
    <mergeCell ref="A5:S5"/>
    <mergeCell ref="A6:S6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305322&lt;/Code&gt;&#10;  &lt;DocLink&gt;2190442&lt;/DocLink&gt;&#10;  &lt;DocName&gt;Анализ поступлений налоговых и неналоговых доходов в консолидированный бюджет Республики Алтай&lt;/DocName&gt;&#10;  &lt;VariantName&gt;0305322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C1722C3-904B-40A4-B400-D997F3BB922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Петенева Светлана Александровна</dc:creator>
  <cp:lastModifiedBy>Peteneva</cp:lastModifiedBy>
  <cp:lastPrinted>2024-08-16T13:15:34Z</cp:lastPrinted>
  <dcterms:created xsi:type="dcterms:W3CDTF">2024-08-16T12:47:47Z</dcterms:created>
  <dcterms:modified xsi:type="dcterms:W3CDTF">2024-08-16T13:18:55Z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поступлений налоговых и неналоговых доходов в консолидированный бюджет Республики Алтай</vt:lpwstr>
  </property>
  <property fmtid="{D5CDD505-2E9C-101B-9397-08002B2CF9AE}" pid="3" name="Название отчета">
    <vt:lpwstr>0305322.xlsx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psa</vt:lpwstr>
  </property>
  <property fmtid="{D5CDD505-2E9C-101B-9397-08002B2CF9AE}" pid="10" name="Шаблон">
    <vt:lpwstr>0305322.xlt</vt:lpwstr>
  </property>
  <property fmtid="{D5CDD505-2E9C-101B-9397-08002B2CF9AE}" pid="11" name="Локальная база">
    <vt:lpwstr>не используется</vt:lpwstr>
  </property>
</Properties>
</file>