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проекту бюджета\2026-2028\"/>
    </mc:Choice>
  </mc:AlternateContent>
  <bookViews>
    <workbookView xWindow="0" yWindow="0" windowWidth="23040" windowHeight="9195"/>
  </bookViews>
  <sheets>
    <sheet name="2025" sheetId="17" r:id="rId1"/>
  </sheets>
  <definedNames>
    <definedName name="_xlnm._FilterDatabase" localSheetId="0" hidden="1">'2025'!$A$6:$F$80</definedName>
    <definedName name="_xlnm.Print_Area" localSheetId="0">'2025'!$A$2:$L$82</definedName>
  </definedNames>
  <calcPr calcId="162913" fullPrecision="0"/>
</workbook>
</file>

<file path=xl/calcChain.xml><?xml version="1.0" encoding="utf-8"?>
<calcChain xmlns="http://schemas.openxmlformats.org/spreadsheetml/2006/main">
  <c r="K78" i="17" l="1"/>
  <c r="I78" i="17"/>
  <c r="K41" i="17" l="1"/>
  <c r="K40" i="17"/>
  <c r="K39" i="17"/>
  <c r="K33" i="17"/>
  <c r="K32" i="17"/>
  <c r="K31" i="17"/>
  <c r="K30" i="17"/>
  <c r="K29" i="17"/>
  <c r="K28" i="17"/>
  <c r="K27" i="17"/>
  <c r="K26" i="17"/>
  <c r="K25" i="17"/>
  <c r="K24" i="17"/>
  <c r="K23" i="17"/>
  <c r="K22" i="17"/>
  <c r="K21" i="17"/>
  <c r="K20" i="17"/>
  <c r="K15" i="17"/>
  <c r="K14" i="17"/>
  <c r="K12" i="17"/>
  <c r="K11" i="17"/>
  <c r="K10" i="17"/>
  <c r="K9" i="17"/>
  <c r="K8" i="17"/>
  <c r="K76" i="17" l="1"/>
  <c r="K75" i="17"/>
  <c r="K74" i="17"/>
  <c r="K72" i="17"/>
  <c r="K71" i="17"/>
  <c r="K70" i="17"/>
  <c r="K69" i="17"/>
  <c r="K68" i="17"/>
  <c r="K67" i="17"/>
  <c r="K66" i="17"/>
  <c r="K65" i="17"/>
  <c r="K64" i="17"/>
  <c r="K63" i="17"/>
  <c r="K62" i="17"/>
  <c r="K61" i="17"/>
  <c r="K60" i="17"/>
  <c r="K59" i="17"/>
  <c r="K58" i="17"/>
  <c r="K57" i="17"/>
  <c r="K56" i="17"/>
  <c r="K55" i="17"/>
  <c r="K54" i="17"/>
  <c r="K53" i="17"/>
  <c r="K52" i="17"/>
  <c r="K51" i="17"/>
  <c r="K50" i="17"/>
  <c r="K49" i="17"/>
  <c r="K48" i="17"/>
  <c r="K47" i="17"/>
  <c r="K46" i="17"/>
  <c r="K45" i="17"/>
  <c r="K44" i="17"/>
  <c r="K43" i="17"/>
  <c r="K42" i="17"/>
  <c r="K38" i="17"/>
  <c r="K37" i="17"/>
  <c r="K36" i="17"/>
  <c r="I25" i="17"/>
  <c r="K73" i="17"/>
  <c r="D73" i="17"/>
  <c r="D7" i="17"/>
  <c r="K7" i="17" l="1"/>
  <c r="F80" i="17"/>
  <c r="G80" i="17"/>
  <c r="H80" i="17"/>
  <c r="K35" i="17"/>
  <c r="I39" i="17"/>
  <c r="I37" i="17"/>
  <c r="I35" i="17"/>
  <c r="I7" i="17" l="1"/>
  <c r="K34" i="17"/>
  <c r="E80" i="17" l="1"/>
  <c r="E83" i="17" s="1"/>
  <c r="I8" i="17"/>
  <c r="K80" i="17" l="1"/>
  <c r="I76" i="17"/>
  <c r="I74" i="17"/>
  <c r="I73" i="17" s="1"/>
  <c r="I72" i="17"/>
  <c r="I70" i="17"/>
  <c r="I69" i="17"/>
  <c r="I68" i="17"/>
  <c r="I67" i="17"/>
  <c r="I65" i="17"/>
  <c r="I64" i="17"/>
  <c r="I63" i="17"/>
  <c r="I62" i="17"/>
  <c r="I61" i="17"/>
  <c r="I59" i="17"/>
  <c r="I58" i="17"/>
  <c r="I57" i="17"/>
  <c r="I56" i="17"/>
  <c r="I55" i="17"/>
  <c r="I54" i="17"/>
  <c r="I52" i="17"/>
  <c r="I51" i="17"/>
  <c r="I49" i="17"/>
  <c r="I48" i="17"/>
  <c r="I47" i="17"/>
  <c r="I46" i="17"/>
  <c r="I45" i="17"/>
  <c r="I44" i="17"/>
  <c r="I43" i="17"/>
  <c r="I41" i="17"/>
  <c r="I71" i="17" l="1"/>
  <c r="I66" i="17"/>
  <c r="I60" i="17"/>
  <c r="I53" i="17"/>
  <c r="I50" i="17"/>
  <c r="I42" i="17"/>
  <c r="I38" i="17"/>
  <c r="I75" i="17" l="1"/>
  <c r="D80" i="17"/>
  <c r="I80" i="17" s="1"/>
  <c r="K18" i="17" l="1"/>
  <c r="K17" i="17"/>
  <c r="K16" i="17"/>
  <c r="K19" i="17"/>
  <c r="I36" i="17" l="1"/>
  <c r="I34" i="17"/>
  <c r="I33" i="17"/>
  <c r="I32" i="17"/>
  <c r="I31" i="17"/>
  <c r="I30" i="17"/>
  <c r="I29" i="17"/>
  <c r="I28" i="17"/>
  <c r="I27" i="17"/>
  <c r="I26" i="17"/>
  <c r="I24" i="17"/>
  <c r="I23" i="17"/>
  <c r="I22" i="17"/>
  <c r="I21" i="17"/>
  <c r="I20" i="17"/>
  <c r="I19" i="17"/>
  <c r="I18" i="17"/>
  <c r="I17" i="17"/>
  <c r="I16" i="17"/>
  <c r="I15" i="17"/>
  <c r="I14" i="17"/>
  <c r="I12" i="17"/>
  <c r="I11" i="17"/>
  <c r="I10" i="17"/>
  <c r="I9" i="17"/>
</calcChain>
</file>

<file path=xl/sharedStrings.xml><?xml version="1.0" encoding="utf-8"?>
<sst xmlns="http://schemas.openxmlformats.org/spreadsheetml/2006/main" count="332" uniqueCount="178">
  <si>
    <t>Наименование показателя</t>
  </si>
  <si>
    <t>Образование</t>
  </si>
  <si>
    <t>07</t>
  </si>
  <si>
    <t>Среднее профессиональное образование</t>
  </si>
  <si>
    <t>04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</si>
  <si>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</si>
  <si>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</si>
  <si>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</si>
  <si>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</si>
  <si>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</si>
  <si>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</si>
  <si>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</si>
  <si>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</si>
  <si>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</si>
  <si>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05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</si>
  <si>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</si>
  <si>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</si>
  <si>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</si>
  <si>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</si>
  <si>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Социальное обеспечение населения</t>
  </si>
  <si>
    <t>11</t>
  </si>
  <si>
    <t>Общегосударственные вопросы</t>
  </si>
  <si>
    <t>Другие общегосударственные вопросы</t>
  </si>
  <si>
    <t>13</t>
  </si>
  <si>
    <t>08</t>
  </si>
  <si>
    <t xml:space="preserve">Культура </t>
  </si>
  <si>
    <t xml:space="preserve">Другие вопросы в области культуры, кинематографии </t>
  </si>
  <si>
    <t>Средства массовой информации</t>
  </si>
  <si>
    <t>12</t>
  </si>
  <si>
    <t>Периодическая печать и издательства</t>
  </si>
  <si>
    <t>Прикладные научные исследования в области общегосударственных вопросов</t>
  </si>
  <si>
    <t>Общее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</si>
  <si>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</si>
  <si>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</si>
  <si>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Охрана семьи и детства</t>
  </si>
  <si>
    <t>Сельское хозяйство и рыболовство</t>
  </si>
  <si>
    <t>Жилищно-коммунальное хозяйство</t>
  </si>
  <si>
    <t>Коммунальное хозяйство</t>
  </si>
  <si>
    <t>10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</si>
  <si>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</si>
  <si>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</si>
  <si>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Национальная экономика</t>
  </si>
  <si>
    <t>Связь и информатика</t>
  </si>
  <si>
    <t>Другие вопросы в области национальной экономики</t>
  </si>
  <si>
    <t>Обслуживание государственного и муниципального долга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</si>
  <si>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</si>
  <si>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</si>
  <si>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Национальная оборона</t>
  </si>
  <si>
    <t>Мобилизационная и вневойсковая подготовка</t>
  </si>
  <si>
    <t>Пенсионное обеспечение</t>
  </si>
  <si>
    <t>Социальное обслуживание населения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</si>
  <si>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</si>
  <si>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</si>
  <si>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</si>
  <si>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</si>
  <si>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Физическая культура и спорт</t>
  </si>
  <si>
    <t>Другие вопросы в области социальной политики</t>
  </si>
  <si>
    <t>Физическая культура</t>
  </si>
  <si>
    <t>Спорт высших достижений</t>
  </si>
  <si>
    <t>Другие вопросы в области физической культуры и спорта</t>
  </si>
  <si>
    <t>Общеэкономические вопросы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</si>
  <si>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</si>
  <si>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</si>
  <si>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Мобилизационная подготовка экономики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</si>
  <si>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</si>
  <si>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</si>
  <si>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</si>
  <si>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</si>
  <si>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</si>
  <si>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Транспорт</t>
  </si>
  <si>
    <t>99</t>
  </si>
  <si>
    <t xml:space="preserve">Итого расходов </t>
  </si>
  <si>
    <t>Дорожное хозяйство (дорожные фонды)</t>
  </si>
  <si>
    <t>Жилищное хозяйство</t>
  </si>
  <si>
    <t>Обслуживание государственного внутреннего и муниципального долга</t>
  </si>
  <si>
    <t>(тыс. рублей)</t>
  </si>
  <si>
    <t>Дошкольное образование</t>
  </si>
  <si>
    <t>Условно-утверждаемые расходы</t>
  </si>
  <si>
    <t>Массовый спорт</t>
  </si>
  <si>
    <t>Прикладные научные исследования в области национальной экономики</t>
  </si>
  <si>
    <t>Межбюджетные трансферты общего характера бюджетам бюджетной системы Российской Федерации</t>
  </si>
  <si>
    <t>Культура, кинематография</t>
  </si>
  <si>
    <t>Национальная безопасность и правоохранительная деятельность</t>
  </si>
  <si>
    <t>2</t>
  </si>
  <si>
    <t>3</t>
  </si>
  <si>
    <t>4</t>
  </si>
  <si>
    <t>Благоустройство</t>
  </si>
  <si>
    <t>Примечание</t>
  </si>
  <si>
    <t xml:space="preserve">                                                            </t>
  </si>
  <si>
    <t>КБК</t>
  </si>
  <si>
    <t>Плановый период</t>
  </si>
  <si>
    <t xml:space="preserve">Дополнительное образование детей
</t>
  </si>
  <si>
    <t xml:space="preserve">Молодежная политика </t>
  </si>
  <si>
    <t>Раздел</t>
  </si>
  <si>
    <t>Подраздел</t>
  </si>
  <si>
    <t>2027 год*</t>
  </si>
  <si>
    <t xml:space="preserve">Топливно-энергетический комплекс
</t>
  </si>
  <si>
    <t xml:space="preserve">* Расходы по разделам и подразделам в плановом периоде уменьшаются с учетом планирования условно-утверждаемых расходов </t>
  </si>
  <si>
    <t>Сведения о расходах республиканского  бюджета по разделам и подразделам классификации расходов на 2026  год  и плановый период 2027 и 2028 годов  в сравнении с ожидаемым  исполнением за 2025 год и отчетом за 2024 год.</t>
  </si>
  <si>
    <t>отчет   за 2024 год</t>
  </si>
  <si>
    <t>Ожидаемое исполнение за 2025 год</t>
  </si>
  <si>
    <t>План   на 2026 год</t>
  </si>
  <si>
    <t>2028 год*</t>
  </si>
  <si>
    <t>Темп  роста или снижения плана  2026 года к  отчету 2024 года</t>
  </si>
  <si>
    <t>Темп  роста или снижения плана  2026 года  к ожидаемому исполнению   2025 года</t>
  </si>
  <si>
    <t>Гражданская оборона</t>
  </si>
  <si>
    <t>Другие вопросы в области национальной безопасности и правоохранительной деятельности</t>
  </si>
  <si>
    <t>Прикладные научные исследования в области охраны окружающей среды</t>
  </si>
  <si>
    <t>Защита населения и территории от чрезвычайных ситуаций природного и техногенного характера, пожарная безопасность</t>
  </si>
  <si>
    <t>с учетом повышения минимального размера оплаты  труда,   , повышением оплаты труда  указной категории работников и неуказной категории  на 7,6 % с 1 октября  2025 года,</t>
  </si>
  <si>
    <t>В связи с изменением структуры органов исполнительной власти и разделением должности Главы субъекта и Председателя Правительства субъекта</t>
  </si>
  <si>
    <t xml:space="preserve">в связи с  увеличением объемов субвенций из ФБ </t>
  </si>
  <si>
    <t>в связи с предоставлением в 2024 году  субсидий из ФБ на приобретение медицинских изделий (МРТ)</t>
  </si>
  <si>
    <t>в связи завершением  в 2024 году реализации регионального проекта "Успех каждого ребенка" и  капремонта  региональных и муниципальных детских школ искусств</t>
  </si>
  <si>
    <t>в связи с повышением минимального размера оплаты  труда, повышением оплаты труда  указной категории работников и неуказной категории  на 7,6 % с 1 октября  2025 года, увеличением объема расходов на модернизацию системы дошкольного образования</t>
  </si>
  <si>
    <t xml:space="preserve">в связи с повышением минимального размера оплаты  труда, повышением оплаты труда  указной категории работников и неуказной категории  на 7,6 % с 1 октября  2025 года, </t>
  </si>
  <si>
    <t>в связи с повышением минимального размера оплаты  труда, повышением оплаты труда  указной категории работников и неуказной категории  на 7,6 % с 1 октября  2025 года,   реализацией национальных проектов</t>
  </si>
  <si>
    <t>в связи с уменьшением объемов  субсидий из ФБ  на обеспечение закупки авиационных работ в целях оказания медицинской помощи</t>
  </si>
  <si>
    <t>в связи с повышением оплаты труда  указной категории работников, увеличением размера выплат за сдачу крови</t>
  </si>
  <si>
    <t>в связи с реализацией  в 2025 году мероприятий по созданию современной инфраструктуры приемных отделений  медицинских организаций с использованием  модульных конструкцией</t>
  </si>
  <si>
    <t>в связи с индексацией выплат и увеличением числа получателей</t>
  </si>
  <si>
    <t xml:space="preserve">в связи с повышением минимального размера оплаты  труда, повышением оплаты труда  неуказной категории  на 7,6 % с 1 октября  2025 года, рост тарифов на коммунальные услуги и передачей интерната для детей сирот в сферу социальной защиты </t>
  </si>
  <si>
    <t xml:space="preserve">в связи с повышением минимального размера оплаты  труда, повышением оплаты труда  неуказной категории  на 7,6 % с 1 октября  2025 года, рост тарифов на коммунальные услуги </t>
  </si>
  <si>
    <t xml:space="preserve">в связи с  увеличением объема страховых взносов по платежам на неработающее население </t>
  </si>
  <si>
    <t>в связи с тем, что расходы на поддержку участников СВО и членов их семей и предусмотрены к 1 чтению  на уровне первоначального бюджета 2025 года.</t>
  </si>
  <si>
    <t>в связи с увеличением объема расходов на обеспечение жильем детей сирот</t>
  </si>
  <si>
    <t>в связи с повышением минимального размера оплаты  труда, повышением оплаты труда  неуказной категории  на 7,6 % с 1 октября  2025 года, рост тарифов на коммунальные услуги</t>
  </si>
  <si>
    <t>в связи с  повышением минимального размера оплаты  труда, повышением оплаты труда  указной категории работников и неуказной категории  на 7,6 % с 1 октября  2025 года, преобразованием учебных корпусов и общежитий колледжей как неотъемлемой части учебно-производственного комплекса, осуществлением капитального ремонта общежитий, возведением модульных конструкций</t>
  </si>
  <si>
    <t>в связи с  увеличением объемов расходов на льготное лекарственное обеспечение граждан и   реализаций региональных проектов по модернизации первичного звена  в амбулаториях</t>
  </si>
  <si>
    <t>в  связи с повышением минимального размера оплаты  труда</t>
  </si>
  <si>
    <t xml:space="preserve">в связи предоставлением средств из ФБ на строительство объектов спорта </t>
  </si>
  <si>
    <t xml:space="preserve">в связи завершением строительства объектов спорта за счет  средств республиканского бюджета </t>
  </si>
  <si>
    <t>в связи с сокращением количества всероссийских и международных спортивных мероприятий проводимых на территории субъекта</t>
  </si>
  <si>
    <t>в связи с предоставлением иных межбюджетных трансфертов на решение вопросов местного значения в сфере транспортного обслуживания</t>
  </si>
  <si>
    <t>в связи с уменьшением объема субсидий из ФБ  на приведение в нормативное состояние автомобильных дорог и искусственных дорожных сооружений</t>
  </si>
  <si>
    <t>в связи с реализацией мероприятий в рамках модернизации первичного звена в 2024-2025 г. в стационарах</t>
  </si>
  <si>
    <t>в связи с повышением минимального размера оплаты  труда, повышением оплаты труда  неуказной категории  на 7,6 % с 1 октября  2025 года, рост тарифов на коммунальные услуги и аренды</t>
  </si>
  <si>
    <t>в связи с увеличением  объема субсидий из ФБ на поддержку агропромышленного комплекса</t>
  </si>
  <si>
    <t xml:space="preserve">в связи с повышением минимального размера оплаты  труда, повышением оплаты труда  указной категории работников и неуказной категории  на 7,6 % с 1 октября  2025 года,  а также уменьшением расходов на аренду помещений в связи предоставлением другого помещения </t>
  </si>
  <si>
    <t xml:space="preserve">с учетом повышения минимального размера оплаты  труда, повышением оплаты труда  указной категории работников и неуказной категории  на 7,6 % с 1 октября  2025 года, </t>
  </si>
  <si>
    <t>в связи с повышением минимального размера оплаты  труда, повышением оплаты труда  указной категории работников и неуказной категории  на 7,6 % с 1 октября  2025 года, увеличением объема расходов на модернизацию системы общего образования и осуществлением  бюджетных инвестиций в строительство школ</t>
  </si>
  <si>
    <t>в связи с предоставлением субсидий в 2025 году на мероприятия по изданию книг, направленные на этнокультурное развитие традиций коренных малочисленных народов, проживающих на территории субъекта</t>
  </si>
  <si>
    <t>в связи с получением в 2025 году   из фонда Президентских грантов, средств на гранты в форме субсидий некоммерческим организациям</t>
  </si>
  <si>
    <t>в связи с повышением минимального размера оплаты  труда, повышением оплаты труда  указной категории работников и неуказной категории  на 7,6 % с 1 октября  2025 года, а также  укреплением в 2025 году материально - технической базы  Центра Военно-патриотического воспитания молодежи "Авангард"</t>
  </si>
  <si>
    <t xml:space="preserve">в 2025 году завершено строительство Центра культурного  развития, а также   рамках реализации проектов комплексного развития сельских территорий завершено  строительство сельского дома культуры </t>
  </si>
  <si>
    <t>в 2024 году рамках реализации проектов комплексного развития сельских территорий осуществлялось   строительство домов культуры  и Центра  культурного развития</t>
  </si>
  <si>
    <t>Объем межбюджетных трансфертов снизился с учетом снижения межбюджетных трансфертов из федерального бюджета</t>
  </si>
  <si>
    <t>с учетом повышения оплаты труда работников на 7,6% с 1 октября 2025 года</t>
  </si>
  <si>
    <t>с учетом повышения оплаты труда работников на 7,6% с 1.10. 2025 г., и увеличения минимального размера оплаты  труда  на 20,7% с 1.01.2026 г.</t>
  </si>
  <si>
    <t xml:space="preserve">В связи с изменением структуры органов исполнительной власти </t>
  </si>
  <si>
    <t>В связи с подготовкой и проведением в 2024 г. выборов  Президента РФ, главы субъекта  и депутатов в законодательный орган субъекта</t>
  </si>
  <si>
    <t>В связи с подготовкой и проведением в 2025 г. выборов и референдумов в законодательный орган</t>
  </si>
  <si>
    <t>в связи с обеспечением деятельности вновь созданных подразделений противопожарной службы, с учетом повышения оплаты труда работников на 7,6% с 1.10. 2025 г., и увеличения минимального размера оплаты  труда  на 20,7% с 1.01.2026 г.</t>
  </si>
  <si>
    <t>с учетом повышения оплаты труда работников на 7,6% с 1.10. 2025 г., и увеличения минимального размера оплаты  труда  на 20,7% с 1.01.2026 г.;  укрепление материально-технической базы подразделений противопожарной службы в 2025 году</t>
  </si>
  <si>
    <t>Предусмотрены бюджетные ассигнования на мероприятия по охране общественного правопорядка на территории субъекта</t>
  </si>
  <si>
    <t>с учетом повышения оплаты труда работников на 7,6% с 1.10. 2025 г., и увеличения минимального размера оплаты  труда  на 20,7% с 1.01.2026 г. (резервирование средств)</t>
  </si>
  <si>
    <t>уменьшение объема субсидий из ФБ на компенсации территориальным сетевым организациям, функционирующим в Республике Алтай, выпадающих доходов, образованных вследствие установления тарифов на услуги по передаче электрической энергии ниже уровня единых (котловых) тарифов</t>
  </si>
  <si>
    <t xml:space="preserve">в связи с уменьшением объема  поддержки агропромышленного комплекса за счет реализации мероприятий в рамках ИПСЭР </t>
  </si>
  <si>
    <t>Предусмотрены бюджетные ассигнования  за счет субсидий ФБ  на капитальный ремонт гидротехнических сооружений, находящихся в собственности субъекта РФ</t>
  </si>
  <si>
    <t>В 2025 г. предусмотрены бюджетные ассигнования на  строительство, реконструкция объектов инженерной защиты и берегоукрепительных сооружений, на мероприятия по определению границ зон затопления, подтопления</t>
  </si>
  <si>
    <t>в связи с увеличением субвенций из ФБ на осуществление полномочий в области лесных отношений,  мер пожарной безопасности и тушение лесных пожаров</t>
  </si>
  <si>
    <t>в 2025 г.  в рамках  ИПСЭР  обеспечена реализация мероприятий по приобретению специализированной техники в сфере ТКО</t>
  </si>
  <si>
    <t xml:space="preserve">в связи с обеспечением функционирования и развития системы обеспечения вызова экстренных оперативных служб по единому номеру «112», реализацию мероприятий, направленных на автоматизацию системы </t>
  </si>
  <si>
    <t>Увеличение бюджетных ассигнований на научно-исследовательские и опытно-конструкторские работы в области сельского хозяйства</t>
  </si>
  <si>
    <t>в связи с реализацией мероприятий в рамках  ИПСЭР  по развитию туристической инфраструктуры</t>
  </si>
  <si>
    <t>в связи с реализацией основных   мероприятий по развитию туристической инфраструктуры в рамках  ИПСЭР в 2025 г.</t>
  </si>
  <si>
    <t xml:space="preserve">В связи с уточнением норматива зачисления платы за негативное воздействие на окружающую среду </t>
  </si>
  <si>
    <t>В 2024 г. в рамках плана природоохранных мероприятий Республики Алтай осуществлялись прикладные научные исследования в области охраны окружающей среды</t>
  </si>
  <si>
    <t>В 2025 г. предусмотрены бюджетные ассигнования в рамках плана природоохранных мероприятий Республики Алтай на осуществление прикладных научных исследований в области охраны окружающей среды</t>
  </si>
  <si>
    <t>В 2024  г.  направлены субвенции из ФБ на улучшение экологического состояния гидрографической сети в рамках Регионального проекта "Сохранение уникальных водных объектов"</t>
  </si>
  <si>
    <t>В 2025 г. предусмотрены бюджетные ассигнования на приобретение  модульных сооружений на объектах теплоснабжения, на создание нормативного запаса жидкого топлива и обеспечение бесперебойного прохождения отопительного сезона</t>
  </si>
  <si>
    <t>в связи с реализацией инфраструктурных проектов, за счет казначейских инфраструктурных кредитов (в коммунальной сфере), мероприятий по модернизации коммунальной инфраструктуры и реализацией мероприятий в рамках ИПСЭР</t>
  </si>
  <si>
    <t xml:space="preserve">в соответствии с планом привлечения  коммерческих кредитов </t>
  </si>
  <si>
    <t>с учетом повышения оплаты труда работников на 7,6% с 1.10. 2025 г., достижение целевых показателей уровня заработной платы указной категории</t>
  </si>
  <si>
    <t>В 2025 г. предусмотрены бюджетные ассигнования  на  модернизация ЦОД</t>
  </si>
  <si>
    <t xml:space="preserve">В 2024 г. обеспечена реализация мероприятий в рамках ИПСЭР,  а также направлены доп. бюджетные ассигнования на обеспечение мероприятий по кап. ремонту многоквартирных домов, на переселение граждан  из ветхого аварийного жилья  </t>
  </si>
  <si>
    <t>В 2025 г. предусмотрены бюджетные ассигнования  на обеспечение устойчивого сокращения непригодного для проживания жилого фонда (переселения граждан из аварийного жилищного фонда) за счет высвобождаемых средств в результате списания задолженности по бюджетным кредитам,  на обеспечение мероприятий по кап. ремонту многоквартирных домов в рамках реализации региональных программ в данной сфере</t>
  </si>
  <si>
    <t>В 2026 г. увеличены бюджетные ассигнования за счет субсидий из ФБ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</si>
</sst>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#,##0.0"/>
    <numFmt numFmtId="165" formatCode="##\ ###\ ###\ ###\ #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i/>
      <sz val="12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06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49" fontId="4" fillId="2" borderId="0" xfId="0" applyNumberFormat="1" applyFont="1" applyFill="1" applyAlignment="1">
      <alignment shrinkToFit="1"/>
    </xf>
    <xf numFmtId="0" fontId="7" fillId="2" borderId="0" xfId="0" applyFont="1" applyFill="1" applyBorder="1" applyAlignment="1">
      <alignment horizontal="right" vertical="top"/>
    </xf>
    <xf numFmtId="0" fontId="7" fillId="2" borderId="0" xfId="0" applyFont="1" applyFill="1" applyBorder="1" applyAlignment="1">
      <alignment horizontal="right" vertical="top"/>
    </xf>
    <xf numFmtId="0" fontId="0" fillId="0" borderId="0" xfId="0" applyBorder="1"/>
    <xf numFmtId="4" fontId="0" fillId="0" borderId="0" xfId="0" applyNumberFormat="1"/>
    <xf numFmtId="164" fontId="9" fillId="2" borderId="0" xfId="0" applyNumberFormat="1" applyFont="1" applyFill="1" applyBorder="1" applyAlignment="1"/>
    <xf numFmtId="164" fontId="11" fillId="2" borderId="0" xfId="0" applyNumberFormat="1" applyFont="1" applyFill="1" applyBorder="1" applyAlignment="1">
      <alignment horizontal="right" vertical="center"/>
    </xf>
    <xf numFmtId="4" fontId="8" fillId="0" borderId="0" xfId="0" applyNumberFormat="1" applyFont="1" applyBorder="1" applyAlignment="1">
      <alignment wrapText="1"/>
    </xf>
    <xf numFmtId="164" fontId="10" fillId="0" borderId="0" xfId="0" applyNumberFormat="1" applyFont="1" applyBorder="1" applyAlignment="1">
      <alignment horizontal="right" vertical="center"/>
    </xf>
    <xf numFmtId="164" fontId="9" fillId="0" borderId="0" xfId="0" applyNumberFormat="1" applyFont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center" wrapText="1" shrinkToFit="1"/>
    </xf>
    <xf numFmtId="0" fontId="12" fillId="2" borderId="0" xfId="0" applyFont="1" applyFill="1" applyBorder="1" applyAlignment="1">
      <alignment wrapText="1"/>
    </xf>
    <xf numFmtId="0" fontId="13" fillId="2" borderId="0" xfId="0" applyFont="1" applyFill="1"/>
    <xf numFmtId="0" fontId="13" fillId="2" borderId="0" xfId="0" applyFont="1" applyFill="1" applyBorder="1" applyAlignment="1">
      <alignment horizontal="right" shrinkToFit="1"/>
    </xf>
    <xf numFmtId="49" fontId="13" fillId="2" borderId="1" xfId="0" applyNumberFormat="1" applyFont="1" applyFill="1" applyBorder="1" applyAlignment="1">
      <alignment vertical="center" wrapText="1" shrinkToFit="1"/>
    </xf>
    <xf numFmtId="0" fontId="13" fillId="2" borderId="1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wrapText="1" shrinkToFit="1"/>
    </xf>
    <xf numFmtId="49" fontId="14" fillId="2" borderId="1" xfId="0" applyNumberFormat="1" applyFont="1" applyFill="1" applyBorder="1" applyAlignment="1">
      <alignment horizontal="center" shrinkToFit="1"/>
    </xf>
    <xf numFmtId="0" fontId="14" fillId="2" borderId="2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justify" vertical="center" wrapText="1" shrinkToFit="1"/>
    </xf>
    <xf numFmtId="49" fontId="12" fillId="2" borderId="1" xfId="0" applyNumberFormat="1" applyFont="1" applyFill="1" applyBorder="1" applyAlignment="1">
      <alignment horizontal="center" vertical="center" shrinkToFit="1"/>
    </xf>
    <xf numFmtId="164" fontId="15" fillId="0" borderId="9" xfId="105" applyNumberFormat="1" applyFont="1" applyFill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top"/>
    </xf>
    <xf numFmtId="2" fontId="12" fillId="0" borderId="1" xfId="0" applyNumberFormat="1" applyFont="1" applyBorder="1" applyAlignment="1">
      <alignment horizontal="right" vertical="center"/>
    </xf>
    <xf numFmtId="0" fontId="13" fillId="2" borderId="1" xfId="0" applyFont="1" applyFill="1" applyBorder="1" applyAlignment="1">
      <alignment horizontal="justify" vertical="center" wrapText="1" shrinkToFit="1"/>
    </xf>
    <xf numFmtId="49" fontId="13" fillId="2" borderId="1" xfId="0" applyNumberFormat="1" applyFont="1" applyFill="1" applyBorder="1" applyAlignment="1">
      <alignment horizontal="center" vertical="center" shrinkToFit="1"/>
    </xf>
    <xf numFmtId="164" fontId="16" fillId="0" borderId="8" xfId="105" applyNumberFormat="1" applyFont="1" applyFill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/>
    </xf>
    <xf numFmtId="164" fontId="16" fillId="0" borderId="8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164" fontId="13" fillId="0" borderId="1" xfId="0" applyNumberFormat="1" applyFont="1" applyBorder="1" applyAlignment="1">
      <alignment horizontal="right" vertical="center"/>
    </xf>
    <xf numFmtId="164" fontId="15" fillId="0" borderId="8" xfId="105" applyNumberFormat="1" applyFont="1" applyFill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right" vertical="center"/>
    </xf>
    <xf numFmtId="0" fontId="18" fillId="2" borderId="1" xfId="0" applyFont="1" applyFill="1" applyBorder="1" applyAlignment="1">
      <alignment horizontal="justify" vertical="center" wrapText="1"/>
    </xf>
    <xf numFmtId="164" fontId="13" fillId="0" borderId="1" xfId="0" applyNumberFormat="1" applyFont="1" applyBorder="1" applyAlignment="1">
      <alignment vertical="top"/>
    </xf>
    <xf numFmtId="49" fontId="13" fillId="0" borderId="8" xfId="0" applyNumberFormat="1" applyFont="1" applyFill="1" applyBorder="1" applyAlignment="1">
      <alignment horizontal="left" wrapText="1"/>
    </xf>
    <xf numFmtId="0" fontId="13" fillId="0" borderId="1" xfId="0" applyFont="1" applyBorder="1" applyAlignment="1">
      <alignment horizontal="justify" vertical="top"/>
    </xf>
    <xf numFmtId="0" fontId="17" fillId="0" borderId="1" xfId="0" applyFont="1" applyBorder="1" applyAlignment="1">
      <alignment horizontal="justify" vertical="top" wrapText="1"/>
    </xf>
    <xf numFmtId="164" fontId="13" fillId="0" borderId="1" xfId="0" applyNumberFormat="1" applyFont="1" applyBorder="1" applyAlignment="1">
      <alignment horizontal="justify" vertical="top"/>
    </xf>
    <xf numFmtId="0" fontId="13" fillId="0" borderId="1" xfId="0" applyFont="1" applyBorder="1" applyAlignment="1">
      <alignment horizontal="justify" vertical="center" wrapText="1"/>
    </xf>
    <xf numFmtId="0" fontId="17" fillId="0" borderId="1" xfId="0" applyFont="1" applyFill="1" applyBorder="1" applyAlignment="1">
      <alignment horizontal="justify" vertical="center" wrapText="1"/>
    </xf>
    <xf numFmtId="164" fontId="15" fillId="0" borderId="8" xfId="0" applyNumberFormat="1" applyFont="1" applyFill="1" applyBorder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justify" vertical="top"/>
    </xf>
    <xf numFmtId="0" fontId="17" fillId="0" borderId="1" xfId="0" applyFont="1" applyBorder="1" applyAlignment="1">
      <alignment horizontal="justify" vertical="center" wrapText="1"/>
    </xf>
    <xf numFmtId="164" fontId="13" fillId="0" borderId="1" xfId="0" applyNumberFormat="1" applyFont="1" applyFill="1" applyBorder="1" applyAlignment="1">
      <alignment horizontal="right" vertical="center"/>
    </xf>
    <xf numFmtId="49" fontId="12" fillId="2" borderId="1" xfId="0" applyNumberFormat="1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64" fontId="12" fillId="2" borderId="4" xfId="0" applyNumberFormat="1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 wrapText="1" shrinkToFit="1"/>
    </xf>
    <xf numFmtId="164" fontId="13" fillId="0" borderId="0" xfId="0" applyNumberFormat="1" applyFont="1" applyBorder="1" applyAlignment="1">
      <alignment horizontal="right" vertical="center"/>
    </xf>
    <xf numFmtId="0" fontId="13" fillId="0" borderId="0" xfId="0" applyFont="1" applyBorder="1"/>
    <xf numFmtId="49" fontId="13" fillId="0" borderId="8" xfId="0" applyNumberFormat="1" applyFont="1" applyFill="1" applyBorder="1" applyAlignment="1">
      <alignment horizontal="left" vertical="center" wrapText="1"/>
    </xf>
    <xf numFmtId="164" fontId="12" fillId="0" borderId="4" xfId="0" applyNumberFormat="1" applyFont="1" applyBorder="1" applyAlignment="1">
      <alignment horizontal="center" vertical="center"/>
    </xf>
    <xf numFmtId="164" fontId="13" fillId="0" borderId="4" xfId="0" applyNumberFormat="1" applyFont="1" applyBorder="1" applyAlignment="1">
      <alignment horizontal="center" vertical="center"/>
    </xf>
    <xf numFmtId="0" fontId="16" fillId="0" borderId="1" xfId="0" applyFont="1" applyFill="1" applyBorder="1" applyAlignment="1">
      <alignment horizontal="left" vertical="top" wrapText="1"/>
    </xf>
    <xf numFmtId="164" fontId="13" fillId="0" borderId="1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horizontal="justify" vertical="center"/>
    </xf>
    <xf numFmtId="0" fontId="13" fillId="2" borderId="1" xfId="0" applyFont="1" applyFill="1" applyBorder="1" applyAlignment="1">
      <alignment horizontal="justify" vertical="top"/>
    </xf>
    <xf numFmtId="0" fontId="13" fillId="0" borderId="1" xfId="0" applyFont="1" applyBorder="1" applyAlignment="1">
      <alignment horizontal="justify" vertical="top"/>
    </xf>
    <xf numFmtId="164" fontId="0" fillId="0" borderId="0" xfId="0" applyNumberFormat="1" applyBorder="1"/>
    <xf numFmtId="164" fontId="16" fillId="0" borderId="10" xfId="0" applyNumberFormat="1" applyFont="1" applyFill="1" applyBorder="1" applyAlignment="1">
      <alignment horizontal="center" vertical="center" wrapText="1"/>
    </xf>
    <xf numFmtId="164" fontId="13" fillId="0" borderId="5" xfId="0" applyNumberFormat="1" applyFont="1" applyBorder="1" applyAlignment="1">
      <alignment horizontal="center" vertical="center"/>
    </xf>
    <xf numFmtId="164" fontId="16" fillId="0" borderId="1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3" fillId="0" borderId="1" xfId="0" applyFont="1" applyFill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/>
    </xf>
    <xf numFmtId="0" fontId="13" fillId="2" borderId="5" xfId="0" applyFont="1" applyFill="1" applyBorder="1" applyAlignment="1">
      <alignment horizontal="center" vertical="center" wrapText="1" shrinkToFit="1"/>
    </xf>
    <xf numFmtId="0" fontId="13" fillId="2" borderId="7" xfId="0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justify" vertical="top"/>
    </xf>
    <xf numFmtId="0" fontId="7" fillId="2" borderId="0" xfId="0" applyFont="1" applyFill="1" applyBorder="1" applyAlignment="1">
      <alignment horizontal="right" vertical="top"/>
    </xf>
    <xf numFmtId="0" fontId="13" fillId="2" borderId="1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justify" vertical="center"/>
    </xf>
    <xf numFmtId="0" fontId="13" fillId="2" borderId="3" xfId="0" applyFont="1" applyFill="1" applyBorder="1" applyAlignment="1">
      <alignment horizontal="justify" vertical="center"/>
    </xf>
    <xf numFmtId="0" fontId="12" fillId="2" borderId="0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justify" vertical="top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 shrinkToFit="1"/>
    </xf>
    <xf numFmtId="0" fontId="13" fillId="2" borderId="6" xfId="0" applyFont="1" applyFill="1" applyBorder="1" applyAlignment="1">
      <alignment horizontal="center" vertical="center" wrapText="1" shrinkToFit="1"/>
    </xf>
    <xf numFmtId="0" fontId="13" fillId="2" borderId="1" xfId="0" applyFont="1" applyFill="1" applyBorder="1" applyAlignment="1">
      <alignment horizontal="center" vertical="center" wrapText="1" shrinkToFit="1"/>
    </xf>
  </cellXfs>
  <cellStyles count="106">
    <cellStyle name="Excel Built-in Normal" xfId="4"/>
    <cellStyle name="Обычный" xfId="0" builtinId="0"/>
    <cellStyle name="Обычный 10" xfId="81"/>
    <cellStyle name="Обычный 11" xfId="85"/>
    <cellStyle name="Обычный 12" xfId="89"/>
    <cellStyle name="Обычный 13" xfId="93"/>
    <cellStyle name="Обычный 14" xfId="97"/>
    <cellStyle name="Обычный 15" xfId="101"/>
    <cellStyle name="Обычный 2" xfId="1"/>
    <cellStyle name="Обычный 2 10" xfId="30"/>
    <cellStyle name="Обычный 2 11" xfId="33"/>
    <cellStyle name="Обычный 2 12" xfId="36"/>
    <cellStyle name="Обычный 2 13" xfId="39"/>
    <cellStyle name="Обычный 2 14" xfId="42"/>
    <cellStyle name="Обычный 2 15" xfId="49"/>
    <cellStyle name="Обычный 2 16" xfId="48"/>
    <cellStyle name="Обычный 2 17" xfId="52"/>
    <cellStyle name="Обычный 2 18" xfId="55"/>
    <cellStyle name="Обычный 2 19" xfId="58"/>
    <cellStyle name="Обычный 2 2" xfId="5"/>
    <cellStyle name="Обычный 2 2 2" xfId="7"/>
    <cellStyle name="Обычный 2 20" xfId="61"/>
    <cellStyle name="Обычный 2 21" xfId="64"/>
    <cellStyle name="Обычный 2 22" xfId="70"/>
    <cellStyle name="Обычный 2 23" xfId="74"/>
    <cellStyle name="Обычный 2 24" xfId="78"/>
    <cellStyle name="Обычный 2 25" xfId="82"/>
    <cellStyle name="Обычный 2 26" xfId="86"/>
    <cellStyle name="Обычный 2 27" xfId="90"/>
    <cellStyle name="Обычный 2 28" xfId="94"/>
    <cellStyle name="Обычный 2 29" xfId="98"/>
    <cellStyle name="Обычный 2 3" xfId="11"/>
    <cellStyle name="Обычный 2 30" xfId="102"/>
    <cellStyle name="Обычный 2 4" xfId="15"/>
    <cellStyle name="Обычный 2 5" xfId="10"/>
    <cellStyle name="Обычный 2 6" xfId="18"/>
    <cellStyle name="Обычный 2 7" xfId="21"/>
    <cellStyle name="Обычный 2 8" xfId="24"/>
    <cellStyle name="Обычный 2 9" xfId="27"/>
    <cellStyle name="Обычный 3" xfId="3"/>
    <cellStyle name="Обычный 3 10" xfId="34"/>
    <cellStyle name="Обычный 3 11" xfId="37"/>
    <cellStyle name="Обычный 3 12" xfId="40"/>
    <cellStyle name="Обычный 3 13" xfId="43"/>
    <cellStyle name="Обычный 3 14" xfId="45"/>
    <cellStyle name="Обычный 3 15" xfId="50"/>
    <cellStyle name="Обычный 3 16" xfId="53"/>
    <cellStyle name="Обычный 3 17" xfId="56"/>
    <cellStyle name="Обычный 3 18" xfId="59"/>
    <cellStyle name="Обычный 3 19" xfId="62"/>
    <cellStyle name="Обычный 3 2" xfId="6"/>
    <cellStyle name="Обычный 3 2 2" xfId="9"/>
    <cellStyle name="Обычный 3 20" xfId="65"/>
    <cellStyle name="Обычный 3 21" xfId="67"/>
    <cellStyle name="Обычный 3 22" xfId="72"/>
    <cellStyle name="Обычный 3 23" xfId="76"/>
    <cellStyle name="Обычный 3 24" xfId="80"/>
    <cellStyle name="Обычный 3 25" xfId="84"/>
    <cellStyle name="Обычный 3 26" xfId="88"/>
    <cellStyle name="Обычный 3 27" xfId="92"/>
    <cellStyle name="Обычный 3 28" xfId="96"/>
    <cellStyle name="Обычный 3 29" xfId="100"/>
    <cellStyle name="Обычный 3 3" xfId="12"/>
    <cellStyle name="Обычный 3 30" xfId="104"/>
    <cellStyle name="Обычный 3 4" xfId="16"/>
    <cellStyle name="Обычный 3 5" xfId="19"/>
    <cellStyle name="Обычный 3 6" xfId="22"/>
    <cellStyle name="Обычный 3 7" xfId="25"/>
    <cellStyle name="Обычный 3 8" xfId="28"/>
    <cellStyle name="Обычный 3 9" xfId="31"/>
    <cellStyle name="Обычный 4" xfId="2"/>
    <cellStyle name="Обычный 4 10" xfId="35"/>
    <cellStyle name="Обычный 4 11" xfId="38"/>
    <cellStyle name="Обычный 4 12" xfId="41"/>
    <cellStyle name="Обычный 4 13" xfId="44"/>
    <cellStyle name="Обычный 4 14" xfId="46"/>
    <cellStyle name="Обычный 4 15" xfId="51"/>
    <cellStyle name="Обычный 4 16" xfId="54"/>
    <cellStyle name="Обычный 4 17" xfId="57"/>
    <cellStyle name="Обычный 4 18" xfId="60"/>
    <cellStyle name="Обычный 4 19" xfId="63"/>
    <cellStyle name="Обычный 4 2" xfId="8"/>
    <cellStyle name="Обычный 4 20" xfId="66"/>
    <cellStyle name="Обычный 4 21" xfId="68"/>
    <cellStyle name="Обычный 4 22" xfId="71"/>
    <cellStyle name="Обычный 4 23" xfId="75"/>
    <cellStyle name="Обычный 4 24" xfId="79"/>
    <cellStyle name="Обычный 4 25" xfId="83"/>
    <cellStyle name="Обычный 4 26" xfId="87"/>
    <cellStyle name="Обычный 4 27" xfId="91"/>
    <cellStyle name="Обычный 4 28" xfId="95"/>
    <cellStyle name="Обычный 4 29" xfId="99"/>
    <cellStyle name="Обычный 4 3" xfId="13"/>
    <cellStyle name="Обычный 4 30" xfId="103"/>
    <cellStyle name="Обычный 4 4" xfId="17"/>
    <cellStyle name="Обычный 4 5" xfId="20"/>
    <cellStyle name="Обычный 4 6" xfId="23"/>
    <cellStyle name="Обычный 4 7" xfId="26"/>
    <cellStyle name="Обычный 4 8" xfId="29"/>
    <cellStyle name="Обычный 4 9" xfId="32"/>
    <cellStyle name="Обычный 5 2" xfId="14"/>
    <cellStyle name="Обычный 6" xfId="47"/>
    <cellStyle name="Обычный 7" xfId="69"/>
    <cellStyle name="Обычный 8" xfId="73"/>
    <cellStyle name="Обычный 9" xfId="77"/>
    <cellStyle name="Финансовый" xfId="105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8"/>
  <sheetViews>
    <sheetView tabSelected="1" topLeftCell="A31" zoomScaleNormal="100" workbookViewId="0">
      <selection activeCell="E7" sqref="E7:E78"/>
    </sheetView>
  </sheetViews>
  <sheetFormatPr defaultRowHeight="12.75" x14ac:dyDescent="0.2"/>
  <cols>
    <col min="1" max="1" width="45" customWidth="1"/>
    <col min="2" max="2" width="7.140625" customWidth="1"/>
    <col min="3" max="3" width="8.140625" customWidth="1"/>
    <col min="4" max="4" width="14.42578125" customWidth="1"/>
    <col min="5" max="5" width="16.28515625" customWidth="1"/>
    <col min="6" max="6" width="15.140625" customWidth="1"/>
    <col min="7" max="7" width="15.28515625" customWidth="1"/>
    <col min="8" max="8" width="14" customWidth="1"/>
    <col min="9" max="9" width="11.5703125" customWidth="1"/>
    <col min="10" max="10" width="31.42578125" customWidth="1"/>
    <col min="11" max="11" width="11.140625" customWidth="1"/>
    <col min="12" max="12" width="33.140625" customWidth="1"/>
  </cols>
  <sheetData>
    <row r="1" spans="1:12" s="1" customFormat="1" ht="16.5" x14ac:dyDescent="0.25">
      <c r="A1" s="2" t="s">
        <v>88</v>
      </c>
      <c r="B1" s="5"/>
      <c r="C1" s="4"/>
      <c r="D1" s="4"/>
      <c r="E1" s="79"/>
      <c r="F1" s="79"/>
      <c r="G1" s="6"/>
      <c r="H1" s="6"/>
    </row>
    <row r="2" spans="1:12" s="3" customFormat="1" ht="43.5" customHeight="1" x14ac:dyDescent="0.2">
      <c r="A2" s="83" t="s">
        <v>98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</row>
    <row r="3" spans="1:12" s="3" customFormat="1" ht="12.75" customHeight="1" x14ac:dyDescent="0.25">
      <c r="A3" s="15"/>
      <c r="B3" s="15"/>
      <c r="C3" s="15"/>
      <c r="D3" s="15"/>
      <c r="E3" s="15"/>
      <c r="F3" s="16"/>
      <c r="G3" s="17"/>
      <c r="H3" s="17"/>
      <c r="I3" s="17" t="s">
        <v>75</v>
      </c>
      <c r="J3" s="17"/>
      <c r="K3" s="16"/>
      <c r="L3" s="16"/>
    </row>
    <row r="4" spans="1:12" s="3" customFormat="1" ht="28.9" customHeight="1" x14ac:dyDescent="0.2">
      <c r="A4" s="87" t="s">
        <v>0</v>
      </c>
      <c r="B4" s="80" t="s">
        <v>89</v>
      </c>
      <c r="C4" s="80"/>
      <c r="D4" s="81" t="s">
        <v>99</v>
      </c>
      <c r="E4" s="89" t="s">
        <v>100</v>
      </c>
      <c r="F4" s="89" t="s">
        <v>101</v>
      </c>
      <c r="G4" s="76" t="s">
        <v>90</v>
      </c>
      <c r="H4" s="88"/>
      <c r="I4" s="84" t="s">
        <v>103</v>
      </c>
      <c r="J4" s="85" t="s">
        <v>87</v>
      </c>
      <c r="K4" s="84" t="s">
        <v>104</v>
      </c>
      <c r="L4" s="85" t="s">
        <v>87</v>
      </c>
    </row>
    <row r="5" spans="1:12" s="3" customFormat="1" ht="159" customHeight="1" x14ac:dyDescent="0.2">
      <c r="A5" s="87"/>
      <c r="B5" s="18" t="s">
        <v>93</v>
      </c>
      <c r="C5" s="18" t="s">
        <v>94</v>
      </c>
      <c r="D5" s="82"/>
      <c r="E5" s="89"/>
      <c r="F5" s="89"/>
      <c r="G5" s="19" t="s">
        <v>95</v>
      </c>
      <c r="H5" s="19" t="s">
        <v>102</v>
      </c>
      <c r="I5" s="84"/>
      <c r="J5" s="86"/>
      <c r="K5" s="84"/>
      <c r="L5" s="86"/>
    </row>
    <row r="6" spans="1:12" s="3" customFormat="1" ht="20.100000000000001" customHeight="1" x14ac:dyDescent="0.25">
      <c r="A6" s="20">
        <v>1</v>
      </c>
      <c r="B6" s="21" t="s">
        <v>83</v>
      </c>
      <c r="C6" s="21" t="s">
        <v>84</v>
      </c>
      <c r="D6" s="21" t="s">
        <v>85</v>
      </c>
      <c r="E6" s="22">
        <v>5</v>
      </c>
      <c r="F6" s="22">
        <v>6</v>
      </c>
      <c r="G6" s="22">
        <v>7</v>
      </c>
      <c r="H6" s="22">
        <v>8</v>
      </c>
      <c r="I6" s="23">
        <v>9</v>
      </c>
      <c r="J6" s="23">
        <v>10</v>
      </c>
      <c r="K6" s="23">
        <v>11</v>
      </c>
      <c r="L6" s="23">
        <v>12</v>
      </c>
    </row>
    <row r="7" spans="1:12" ht="15.75" customHeight="1" x14ac:dyDescent="0.2">
      <c r="A7" s="24" t="s">
        <v>21</v>
      </c>
      <c r="B7" s="25" t="s">
        <v>8</v>
      </c>
      <c r="C7" s="25"/>
      <c r="D7" s="26">
        <f>SUM(D8:D15)</f>
        <v>1734119.2</v>
      </c>
      <c r="E7" s="26">
        <v>2241913.1</v>
      </c>
      <c r="F7" s="26">
        <v>2451640.6</v>
      </c>
      <c r="G7" s="26">
        <v>2286950.5</v>
      </c>
      <c r="H7" s="26">
        <v>2298585.1</v>
      </c>
      <c r="I7" s="27">
        <f>F7/D7*100</f>
        <v>141.38</v>
      </c>
      <c r="J7" s="28"/>
      <c r="K7" s="29">
        <f>F7/E7*100</f>
        <v>109.35</v>
      </c>
      <c r="L7" s="28"/>
    </row>
    <row r="8" spans="1:12" ht="79.5" customHeight="1" x14ac:dyDescent="0.2">
      <c r="A8" s="30" t="s">
        <v>62</v>
      </c>
      <c r="B8" s="31" t="s">
        <v>8</v>
      </c>
      <c r="C8" s="31" t="s">
        <v>12</v>
      </c>
      <c r="D8" s="32">
        <v>129164.9</v>
      </c>
      <c r="E8" s="33">
        <v>165328.9</v>
      </c>
      <c r="F8" s="34">
        <v>185922.5</v>
      </c>
      <c r="G8" s="34">
        <v>189732.9</v>
      </c>
      <c r="H8" s="34">
        <v>189830.9</v>
      </c>
      <c r="I8" s="35">
        <f>F8/D8*100</f>
        <v>143.9</v>
      </c>
      <c r="J8" s="68" t="s">
        <v>147</v>
      </c>
      <c r="K8" s="53">
        <f t="shared" ref="K8:K15" si="0">F8/E8*100</f>
        <v>112.5</v>
      </c>
      <c r="L8" s="68" t="s">
        <v>147</v>
      </c>
    </row>
    <row r="9" spans="1:12" ht="95.25" customHeight="1" x14ac:dyDescent="0.2">
      <c r="A9" s="30" t="s">
        <v>45</v>
      </c>
      <c r="B9" s="31" t="s">
        <v>8</v>
      </c>
      <c r="C9" s="31" t="s">
        <v>4</v>
      </c>
      <c r="D9" s="32">
        <v>223340.5</v>
      </c>
      <c r="E9" s="33">
        <v>394475.2</v>
      </c>
      <c r="F9" s="34">
        <v>456845.9</v>
      </c>
      <c r="G9" s="34">
        <v>468467.6</v>
      </c>
      <c r="H9" s="34">
        <v>470555.7</v>
      </c>
      <c r="I9" s="35">
        <f t="shared" ref="I9:I12" si="1">F9/D9*100</f>
        <v>204.6</v>
      </c>
      <c r="J9" s="68" t="s">
        <v>110</v>
      </c>
      <c r="K9" s="36">
        <f>F9/E9*100</f>
        <v>115.8</v>
      </c>
      <c r="L9" s="68" t="s">
        <v>148</v>
      </c>
    </row>
    <row r="10" spans="1:12" ht="81.75" customHeight="1" x14ac:dyDescent="0.2">
      <c r="A10" s="30" t="s">
        <v>46</v>
      </c>
      <c r="B10" s="31" t="s">
        <v>8</v>
      </c>
      <c r="C10" s="31" t="s">
        <v>14</v>
      </c>
      <c r="D10" s="32">
        <v>115015.4</v>
      </c>
      <c r="E10" s="33">
        <v>83109.899999999994</v>
      </c>
      <c r="F10" s="34">
        <v>88787.3</v>
      </c>
      <c r="G10" s="34">
        <v>77900</v>
      </c>
      <c r="H10" s="34">
        <v>75645.2</v>
      </c>
      <c r="I10" s="35">
        <f t="shared" si="1"/>
        <v>77.2</v>
      </c>
      <c r="J10" s="68" t="s">
        <v>149</v>
      </c>
      <c r="K10" s="36">
        <f t="shared" si="0"/>
        <v>106.8</v>
      </c>
      <c r="L10" s="68" t="s">
        <v>148</v>
      </c>
    </row>
    <row r="11" spans="1:12" ht="81.75" customHeight="1" x14ac:dyDescent="0.2">
      <c r="A11" s="30" t="s">
        <v>39</v>
      </c>
      <c r="B11" s="31" t="s">
        <v>8</v>
      </c>
      <c r="C11" s="31" t="s">
        <v>16</v>
      </c>
      <c r="D11" s="32">
        <v>171150</v>
      </c>
      <c r="E11" s="33">
        <v>229493.3</v>
      </c>
      <c r="F11" s="34">
        <v>250923</v>
      </c>
      <c r="G11" s="34">
        <v>246917.1</v>
      </c>
      <c r="H11" s="34">
        <v>247591.1</v>
      </c>
      <c r="I11" s="35">
        <f t="shared" si="1"/>
        <v>146.6</v>
      </c>
      <c r="J11" s="68" t="s">
        <v>148</v>
      </c>
      <c r="K11" s="36">
        <f t="shared" si="0"/>
        <v>109.3</v>
      </c>
      <c r="L11" s="68" t="s">
        <v>148</v>
      </c>
    </row>
    <row r="12" spans="1:12" ht="82.5" customHeight="1" x14ac:dyDescent="0.2">
      <c r="A12" s="30" t="s">
        <v>61</v>
      </c>
      <c r="B12" s="31" t="s">
        <v>8</v>
      </c>
      <c r="C12" s="31" t="s">
        <v>2</v>
      </c>
      <c r="D12" s="32">
        <v>134995.5</v>
      </c>
      <c r="E12" s="33">
        <v>46920.7</v>
      </c>
      <c r="F12" s="34">
        <v>43095.7</v>
      </c>
      <c r="G12" s="34">
        <v>44366.7</v>
      </c>
      <c r="H12" s="34">
        <v>44481.5</v>
      </c>
      <c r="I12" s="35">
        <f t="shared" si="1"/>
        <v>31.9</v>
      </c>
      <c r="J12" s="68" t="s">
        <v>150</v>
      </c>
      <c r="K12" s="36">
        <f t="shared" si="0"/>
        <v>91.8</v>
      </c>
      <c r="L12" s="68" t="s">
        <v>151</v>
      </c>
    </row>
    <row r="13" spans="1:12" ht="18" customHeight="1" x14ac:dyDescent="0.2">
      <c r="A13" s="30" t="s">
        <v>40</v>
      </c>
      <c r="B13" s="31" t="s">
        <v>8</v>
      </c>
      <c r="C13" s="31" t="s">
        <v>20</v>
      </c>
      <c r="D13" s="32">
        <v>0</v>
      </c>
      <c r="E13" s="33"/>
      <c r="F13" s="34">
        <v>50000</v>
      </c>
      <c r="G13" s="34">
        <v>30000</v>
      </c>
      <c r="H13" s="34">
        <v>30000</v>
      </c>
      <c r="I13" s="35"/>
      <c r="J13" s="28"/>
      <c r="K13" s="36"/>
      <c r="L13" s="28"/>
    </row>
    <row r="14" spans="1:12" ht="95.45" customHeight="1" x14ac:dyDescent="0.2">
      <c r="A14" s="30" t="s">
        <v>30</v>
      </c>
      <c r="B14" s="31" t="s">
        <v>8</v>
      </c>
      <c r="C14" s="31" t="s">
        <v>28</v>
      </c>
      <c r="D14" s="32">
        <v>40056.400000000001</v>
      </c>
      <c r="E14" s="33">
        <v>45588.4</v>
      </c>
      <c r="F14" s="34">
        <v>46639.6</v>
      </c>
      <c r="G14" s="34">
        <v>44089.8</v>
      </c>
      <c r="H14" s="34">
        <v>44089.8</v>
      </c>
      <c r="I14" s="35">
        <f t="shared" ref="I14:I36" si="2">F14/D14*100</f>
        <v>116.4</v>
      </c>
      <c r="J14" s="68" t="s">
        <v>173</v>
      </c>
      <c r="K14" s="36">
        <f t="shared" si="0"/>
        <v>102.3</v>
      </c>
      <c r="L14" s="28"/>
    </row>
    <row r="15" spans="1:12" ht="85.5" customHeight="1" x14ac:dyDescent="0.2">
      <c r="A15" s="30" t="s">
        <v>22</v>
      </c>
      <c r="B15" s="31" t="s">
        <v>8</v>
      </c>
      <c r="C15" s="31" t="s">
        <v>23</v>
      </c>
      <c r="D15" s="32">
        <v>920396.5</v>
      </c>
      <c r="E15" s="33">
        <v>1276996.7</v>
      </c>
      <c r="F15" s="34">
        <v>1329426.6000000001</v>
      </c>
      <c r="G15" s="34">
        <v>1185476.3999999999</v>
      </c>
      <c r="H15" s="34">
        <v>1196390.8999999999</v>
      </c>
      <c r="I15" s="35">
        <f t="shared" si="2"/>
        <v>144.4</v>
      </c>
      <c r="J15" s="68" t="s">
        <v>148</v>
      </c>
      <c r="K15" s="36">
        <f t="shared" si="0"/>
        <v>104.1</v>
      </c>
      <c r="L15" s="68" t="s">
        <v>148</v>
      </c>
    </row>
    <row r="16" spans="1:12" ht="28.5" customHeight="1" x14ac:dyDescent="0.2">
      <c r="A16" s="24" t="s">
        <v>47</v>
      </c>
      <c r="B16" s="25" t="s">
        <v>10</v>
      </c>
      <c r="C16" s="25"/>
      <c r="D16" s="37">
        <v>20177.7</v>
      </c>
      <c r="E16" s="38">
        <v>24264.1</v>
      </c>
      <c r="F16" s="38">
        <v>33184.199999999997</v>
      </c>
      <c r="G16" s="38">
        <v>37137.5</v>
      </c>
      <c r="H16" s="38">
        <v>47576.800000000003</v>
      </c>
      <c r="I16" s="39">
        <f t="shared" si="2"/>
        <v>164.5</v>
      </c>
      <c r="J16" s="75" t="s">
        <v>111</v>
      </c>
      <c r="K16" s="40">
        <f t="shared" ref="K16:K19" si="3">F16/E16*100</f>
        <v>136.80000000000001</v>
      </c>
      <c r="L16" s="75" t="s">
        <v>111</v>
      </c>
    </row>
    <row r="17" spans="1:12" ht="36.75" customHeight="1" x14ac:dyDescent="0.2">
      <c r="A17" s="30" t="s">
        <v>48</v>
      </c>
      <c r="B17" s="31" t="s">
        <v>10</v>
      </c>
      <c r="C17" s="31" t="s">
        <v>12</v>
      </c>
      <c r="D17" s="32">
        <v>20019.3</v>
      </c>
      <c r="E17" s="33">
        <v>24100.9</v>
      </c>
      <c r="F17" s="34">
        <v>33025.800000000003</v>
      </c>
      <c r="G17" s="34">
        <v>36982.699999999997</v>
      </c>
      <c r="H17" s="34">
        <v>47425</v>
      </c>
      <c r="I17" s="35">
        <f t="shared" si="2"/>
        <v>165</v>
      </c>
      <c r="J17" s="75"/>
      <c r="K17" s="36">
        <f t="shared" si="3"/>
        <v>137</v>
      </c>
      <c r="L17" s="75"/>
    </row>
    <row r="18" spans="1:12" ht="27" customHeight="1" x14ac:dyDescent="0.2">
      <c r="A18" s="30" t="s">
        <v>63</v>
      </c>
      <c r="B18" s="31" t="s">
        <v>10</v>
      </c>
      <c r="C18" s="31" t="s">
        <v>4</v>
      </c>
      <c r="D18" s="32">
        <v>158.4</v>
      </c>
      <c r="E18" s="33">
        <v>163.19999999999999</v>
      </c>
      <c r="F18" s="34">
        <v>158.4</v>
      </c>
      <c r="G18" s="34">
        <v>154.80000000000001</v>
      </c>
      <c r="H18" s="34">
        <v>151.80000000000001</v>
      </c>
      <c r="I18" s="35">
        <f t="shared" si="2"/>
        <v>100</v>
      </c>
      <c r="J18" s="75"/>
      <c r="K18" s="36">
        <f t="shared" si="3"/>
        <v>97.1</v>
      </c>
      <c r="L18" s="75"/>
    </row>
    <row r="19" spans="1:12" ht="37.5" customHeight="1" x14ac:dyDescent="0.2">
      <c r="A19" s="41" t="s">
        <v>82</v>
      </c>
      <c r="B19" s="25" t="s">
        <v>12</v>
      </c>
      <c r="C19" s="25"/>
      <c r="D19" s="37">
        <v>303370.90000000002</v>
      </c>
      <c r="E19" s="38">
        <v>530684.5</v>
      </c>
      <c r="F19" s="38">
        <v>412566.6</v>
      </c>
      <c r="G19" s="38">
        <v>400980.4</v>
      </c>
      <c r="H19" s="38">
        <v>395567.6</v>
      </c>
      <c r="I19" s="39">
        <f t="shared" si="2"/>
        <v>136</v>
      </c>
      <c r="J19" s="42"/>
      <c r="K19" s="36">
        <f t="shared" si="3"/>
        <v>77.7</v>
      </c>
      <c r="L19" s="28"/>
    </row>
    <row r="20" spans="1:12" ht="81.75" customHeight="1" x14ac:dyDescent="0.2">
      <c r="A20" s="61" t="s">
        <v>105</v>
      </c>
      <c r="B20" s="31" t="s">
        <v>12</v>
      </c>
      <c r="C20" s="31" t="s">
        <v>6</v>
      </c>
      <c r="D20" s="32">
        <v>3246.5</v>
      </c>
      <c r="E20" s="33">
        <v>3443.7</v>
      </c>
      <c r="F20" s="34">
        <v>3697.2</v>
      </c>
      <c r="G20" s="34">
        <v>3697.2</v>
      </c>
      <c r="H20" s="34">
        <v>3697.2</v>
      </c>
      <c r="I20" s="35">
        <f t="shared" si="2"/>
        <v>113.9</v>
      </c>
      <c r="J20" s="68" t="s">
        <v>148</v>
      </c>
      <c r="K20" s="36">
        <f>F20/E20*100</f>
        <v>107.4</v>
      </c>
      <c r="L20" s="68" t="s">
        <v>148</v>
      </c>
    </row>
    <row r="21" spans="1:12" ht="160.5" customHeight="1" x14ac:dyDescent="0.25">
      <c r="A21" s="43" t="s">
        <v>108</v>
      </c>
      <c r="B21" s="31" t="s">
        <v>12</v>
      </c>
      <c r="C21" s="31" t="s">
        <v>38</v>
      </c>
      <c r="D21" s="32">
        <v>296397.40000000002</v>
      </c>
      <c r="E21" s="33">
        <v>523501.3</v>
      </c>
      <c r="F21" s="34">
        <v>404828.3</v>
      </c>
      <c r="G21" s="34">
        <v>395055.6</v>
      </c>
      <c r="H21" s="34">
        <v>389842.8</v>
      </c>
      <c r="I21" s="35">
        <f t="shared" si="2"/>
        <v>136.6</v>
      </c>
      <c r="J21" s="46" t="s">
        <v>152</v>
      </c>
      <c r="K21" s="36">
        <f t="shared" ref="K21:K31" si="4">F21/E21*100</f>
        <v>77.3</v>
      </c>
      <c r="L21" s="68" t="s">
        <v>153</v>
      </c>
    </row>
    <row r="22" spans="1:12" ht="84" customHeight="1" x14ac:dyDescent="0.25">
      <c r="A22" s="43" t="s">
        <v>106</v>
      </c>
      <c r="B22" s="31" t="s">
        <v>12</v>
      </c>
      <c r="C22" s="31" t="s">
        <v>51</v>
      </c>
      <c r="D22" s="32">
        <v>3727</v>
      </c>
      <c r="E22" s="33">
        <v>3739.5</v>
      </c>
      <c r="F22" s="34">
        <v>4041.1</v>
      </c>
      <c r="G22" s="34">
        <v>2227.6</v>
      </c>
      <c r="H22" s="34">
        <v>2027.6</v>
      </c>
      <c r="I22" s="35">
        <f t="shared" si="2"/>
        <v>108.4</v>
      </c>
      <c r="J22" s="46" t="s">
        <v>154</v>
      </c>
      <c r="K22" s="36">
        <f t="shared" si="4"/>
        <v>108.1</v>
      </c>
      <c r="L22" s="46" t="s">
        <v>154</v>
      </c>
    </row>
    <row r="23" spans="1:12" ht="28.35" customHeight="1" x14ac:dyDescent="0.2">
      <c r="A23" s="24" t="s">
        <v>41</v>
      </c>
      <c r="B23" s="25" t="s">
        <v>4</v>
      </c>
      <c r="C23" s="25"/>
      <c r="D23" s="37">
        <v>11228101.4</v>
      </c>
      <c r="E23" s="38">
        <v>9276071.0999999996</v>
      </c>
      <c r="F23" s="38">
        <v>9631562.3000000007</v>
      </c>
      <c r="G23" s="38">
        <v>10872075.4</v>
      </c>
      <c r="H23" s="38">
        <v>8925988</v>
      </c>
      <c r="I23" s="62">
        <f t="shared" si="2"/>
        <v>85.8</v>
      </c>
      <c r="J23" s="28"/>
      <c r="K23" s="40">
        <f t="shared" si="4"/>
        <v>103.8</v>
      </c>
      <c r="L23" s="28"/>
    </row>
    <row r="24" spans="1:12" ht="96.75" customHeight="1" x14ac:dyDescent="0.2">
      <c r="A24" s="30" t="s">
        <v>60</v>
      </c>
      <c r="B24" s="31" t="s">
        <v>4</v>
      </c>
      <c r="C24" s="31" t="s">
        <v>8</v>
      </c>
      <c r="D24" s="32">
        <v>97195.6</v>
      </c>
      <c r="E24" s="33">
        <v>106564.8</v>
      </c>
      <c r="F24" s="34">
        <v>785390.6</v>
      </c>
      <c r="G24" s="34">
        <v>537231</v>
      </c>
      <c r="H24" s="34">
        <v>590615.4</v>
      </c>
      <c r="I24" s="63">
        <f t="shared" si="2"/>
        <v>808.1</v>
      </c>
      <c r="J24" s="68" t="s">
        <v>155</v>
      </c>
      <c r="K24" s="53">
        <f>F24/E24*100</f>
        <v>737</v>
      </c>
      <c r="L24" s="68" t="s">
        <v>155</v>
      </c>
    </row>
    <row r="25" spans="1:12" ht="207.75" customHeight="1" x14ac:dyDescent="0.2">
      <c r="A25" s="45" t="s">
        <v>96</v>
      </c>
      <c r="B25" s="31" t="s">
        <v>4</v>
      </c>
      <c r="C25" s="31" t="s">
        <v>10</v>
      </c>
      <c r="D25" s="32">
        <v>247647.2</v>
      </c>
      <c r="E25" s="33">
        <v>262016.1</v>
      </c>
      <c r="F25" s="34">
        <v>140430</v>
      </c>
      <c r="G25" s="34">
        <v>11493</v>
      </c>
      <c r="H25" s="34">
        <v>0</v>
      </c>
      <c r="I25" s="63">
        <f t="shared" si="2"/>
        <v>56.7</v>
      </c>
      <c r="J25" s="68" t="s">
        <v>156</v>
      </c>
      <c r="K25" s="36">
        <f t="shared" si="4"/>
        <v>53.6</v>
      </c>
      <c r="L25" s="68" t="s">
        <v>156</v>
      </c>
    </row>
    <row r="26" spans="1:12" ht="78.75" customHeight="1" x14ac:dyDescent="0.2">
      <c r="A26" s="30" t="s">
        <v>35</v>
      </c>
      <c r="B26" s="31" t="s">
        <v>4</v>
      </c>
      <c r="C26" s="31" t="s">
        <v>14</v>
      </c>
      <c r="D26" s="32">
        <v>1329290</v>
      </c>
      <c r="E26" s="33">
        <v>1091962</v>
      </c>
      <c r="F26" s="34">
        <v>1151678.2</v>
      </c>
      <c r="G26" s="34">
        <v>1023224.7</v>
      </c>
      <c r="H26" s="34">
        <v>1017395.1</v>
      </c>
      <c r="I26" s="63">
        <f t="shared" si="2"/>
        <v>86.6</v>
      </c>
      <c r="J26" s="68" t="s">
        <v>157</v>
      </c>
      <c r="K26" s="36">
        <f t="shared" si="4"/>
        <v>105.5</v>
      </c>
      <c r="L26" s="68" t="s">
        <v>137</v>
      </c>
    </row>
    <row r="27" spans="1:12" ht="126.75" customHeight="1" x14ac:dyDescent="0.2">
      <c r="A27" s="30" t="s">
        <v>64</v>
      </c>
      <c r="B27" s="31" t="s">
        <v>4</v>
      </c>
      <c r="C27" s="31" t="s">
        <v>16</v>
      </c>
      <c r="D27" s="32">
        <v>899.2</v>
      </c>
      <c r="E27" s="33">
        <v>108115.6</v>
      </c>
      <c r="F27" s="34">
        <v>49022</v>
      </c>
      <c r="G27" s="34">
        <v>9224.7999999999993</v>
      </c>
      <c r="H27" s="34">
        <v>9224.7999999999993</v>
      </c>
      <c r="I27" s="63">
        <f t="shared" si="2"/>
        <v>5451.7</v>
      </c>
      <c r="J27" s="68" t="s">
        <v>158</v>
      </c>
      <c r="K27" s="36">
        <f t="shared" si="4"/>
        <v>45.3</v>
      </c>
      <c r="L27" s="68" t="s">
        <v>159</v>
      </c>
    </row>
    <row r="28" spans="1:12" ht="96.75" customHeight="1" x14ac:dyDescent="0.2">
      <c r="A28" s="30" t="s">
        <v>65</v>
      </c>
      <c r="B28" s="31" t="s">
        <v>4</v>
      </c>
      <c r="C28" s="31" t="s">
        <v>2</v>
      </c>
      <c r="D28" s="32">
        <v>423106.5</v>
      </c>
      <c r="E28" s="33">
        <v>457037</v>
      </c>
      <c r="F28" s="34">
        <v>566729.4</v>
      </c>
      <c r="G28" s="34">
        <v>508886.9</v>
      </c>
      <c r="H28" s="34">
        <v>644499.4</v>
      </c>
      <c r="I28" s="63">
        <f t="shared" si="2"/>
        <v>133.9</v>
      </c>
      <c r="J28" s="68" t="s">
        <v>160</v>
      </c>
      <c r="K28" s="36">
        <f>F28/E28*100</f>
        <v>124</v>
      </c>
      <c r="L28" s="68" t="s">
        <v>160</v>
      </c>
    </row>
    <row r="29" spans="1:12" ht="100.5" customHeight="1" x14ac:dyDescent="0.2">
      <c r="A29" s="30" t="s">
        <v>69</v>
      </c>
      <c r="B29" s="31" t="s">
        <v>4</v>
      </c>
      <c r="C29" s="31" t="s">
        <v>24</v>
      </c>
      <c r="D29" s="32">
        <v>131444.70000000001</v>
      </c>
      <c r="E29" s="33">
        <v>489720</v>
      </c>
      <c r="F29" s="34">
        <v>278037.40000000002</v>
      </c>
      <c r="G29" s="34">
        <v>325401.2</v>
      </c>
      <c r="H29" s="34">
        <v>582024.5</v>
      </c>
      <c r="I29" s="63">
        <f t="shared" si="2"/>
        <v>211.5</v>
      </c>
      <c r="J29" s="68" t="s">
        <v>133</v>
      </c>
      <c r="K29" s="36">
        <f t="shared" si="4"/>
        <v>56.8</v>
      </c>
      <c r="L29" s="64" t="s">
        <v>161</v>
      </c>
    </row>
    <row r="30" spans="1:12" ht="94.5" customHeight="1" x14ac:dyDescent="0.2">
      <c r="A30" s="30" t="s">
        <v>72</v>
      </c>
      <c r="B30" s="31" t="s">
        <v>4</v>
      </c>
      <c r="C30" s="31" t="s">
        <v>6</v>
      </c>
      <c r="D30" s="32">
        <v>8258210.4000000004</v>
      </c>
      <c r="E30" s="33">
        <v>5537814.2999999998</v>
      </c>
      <c r="F30" s="34">
        <v>5637941.9000000004</v>
      </c>
      <c r="G30" s="34">
        <v>7435139.0999999996</v>
      </c>
      <c r="H30" s="34">
        <v>5248940.2</v>
      </c>
      <c r="I30" s="63">
        <f t="shared" si="2"/>
        <v>68.3</v>
      </c>
      <c r="J30" s="68" t="s">
        <v>134</v>
      </c>
      <c r="K30" s="36">
        <f t="shared" si="4"/>
        <v>101.8</v>
      </c>
      <c r="L30" s="68"/>
    </row>
    <row r="31" spans="1:12" ht="130.5" customHeight="1" x14ac:dyDescent="0.2">
      <c r="A31" s="30" t="s">
        <v>42</v>
      </c>
      <c r="B31" s="31" t="s">
        <v>4</v>
      </c>
      <c r="C31" s="31" t="s">
        <v>38</v>
      </c>
      <c r="D31" s="32">
        <v>185541.5</v>
      </c>
      <c r="E31" s="33">
        <v>245213.3</v>
      </c>
      <c r="F31" s="34">
        <v>224736.4</v>
      </c>
      <c r="G31" s="34">
        <v>232555.5</v>
      </c>
      <c r="H31" s="34">
        <v>264028.2</v>
      </c>
      <c r="I31" s="63">
        <f t="shared" si="2"/>
        <v>121.1</v>
      </c>
      <c r="J31" s="68" t="s">
        <v>162</v>
      </c>
      <c r="K31" s="36">
        <f t="shared" si="4"/>
        <v>91.6</v>
      </c>
      <c r="L31" s="67" t="s">
        <v>174</v>
      </c>
    </row>
    <row r="32" spans="1:12" ht="83.25" customHeight="1" x14ac:dyDescent="0.2">
      <c r="A32" s="30" t="s">
        <v>79</v>
      </c>
      <c r="B32" s="31" t="s">
        <v>4</v>
      </c>
      <c r="C32" s="31" t="s">
        <v>20</v>
      </c>
      <c r="D32" s="32">
        <v>1400</v>
      </c>
      <c r="E32" s="33">
        <v>1500</v>
      </c>
      <c r="F32" s="34">
        <v>1500</v>
      </c>
      <c r="G32" s="34">
        <v>0</v>
      </c>
      <c r="H32" s="34">
        <v>0</v>
      </c>
      <c r="I32" s="63">
        <f t="shared" si="2"/>
        <v>107.1</v>
      </c>
      <c r="J32" s="68" t="s">
        <v>163</v>
      </c>
      <c r="K32" s="36">
        <f>F32/E32*100</f>
        <v>100</v>
      </c>
      <c r="L32" s="28"/>
    </row>
    <row r="33" spans="1:12" ht="212.25" customHeight="1" x14ac:dyDescent="0.2">
      <c r="A33" s="30" t="s">
        <v>43</v>
      </c>
      <c r="B33" s="31" t="s">
        <v>4</v>
      </c>
      <c r="C33" s="31">
        <v>12</v>
      </c>
      <c r="D33" s="32">
        <v>553366.30000000005</v>
      </c>
      <c r="E33" s="33">
        <v>976128</v>
      </c>
      <c r="F33" s="34">
        <v>796096.4</v>
      </c>
      <c r="G33" s="34">
        <v>788919.2</v>
      </c>
      <c r="H33" s="34">
        <v>569260.4</v>
      </c>
      <c r="I33" s="63">
        <f t="shared" si="2"/>
        <v>143.9</v>
      </c>
      <c r="J33" s="68" t="s">
        <v>164</v>
      </c>
      <c r="K33" s="36">
        <f>F33/E33*100</f>
        <v>81.599999999999994</v>
      </c>
      <c r="L33" s="68" t="s">
        <v>165</v>
      </c>
    </row>
    <row r="34" spans="1:12" ht="44.25" customHeight="1" x14ac:dyDescent="0.2">
      <c r="A34" s="24" t="s">
        <v>36</v>
      </c>
      <c r="B34" s="25" t="s">
        <v>14</v>
      </c>
      <c r="C34" s="25"/>
      <c r="D34" s="37">
        <v>1280782.3</v>
      </c>
      <c r="E34" s="38">
        <v>1735354</v>
      </c>
      <c r="F34" s="38">
        <v>1651443.2</v>
      </c>
      <c r="G34" s="38">
        <v>970142.5</v>
      </c>
      <c r="H34" s="38">
        <v>1058418.3999999999</v>
      </c>
      <c r="I34" s="62">
        <f t="shared" si="2"/>
        <v>128.9</v>
      </c>
      <c r="J34" s="42"/>
      <c r="K34" s="40">
        <f>F34/E34*100</f>
        <v>95.2</v>
      </c>
      <c r="L34" s="42"/>
    </row>
    <row r="35" spans="1:12" ht="235.9" customHeight="1" x14ac:dyDescent="0.2">
      <c r="A35" s="30" t="s">
        <v>73</v>
      </c>
      <c r="B35" s="31" t="s">
        <v>14</v>
      </c>
      <c r="C35" s="31" t="s">
        <v>8</v>
      </c>
      <c r="D35" s="32">
        <v>465617.2</v>
      </c>
      <c r="E35" s="33">
        <v>387759.2</v>
      </c>
      <c r="F35" s="34">
        <v>333001.3</v>
      </c>
      <c r="G35" s="34">
        <v>149614.29999999999</v>
      </c>
      <c r="H35" s="34">
        <v>59701.599999999999</v>
      </c>
      <c r="I35" s="63">
        <f>F35/D35*100</f>
        <v>71.5</v>
      </c>
      <c r="J35" s="46" t="s">
        <v>175</v>
      </c>
      <c r="K35" s="36">
        <f>F35/E35*100</f>
        <v>85.9</v>
      </c>
      <c r="L35" s="46" t="s">
        <v>176</v>
      </c>
    </row>
    <row r="36" spans="1:12" ht="160.5" customHeight="1" x14ac:dyDescent="0.2">
      <c r="A36" s="30" t="s">
        <v>37</v>
      </c>
      <c r="B36" s="31" t="s">
        <v>14</v>
      </c>
      <c r="C36" s="31" t="s">
        <v>10</v>
      </c>
      <c r="D36" s="32">
        <v>696231.9</v>
      </c>
      <c r="E36" s="33">
        <v>1229454.8999999999</v>
      </c>
      <c r="F36" s="34">
        <v>1111141.5</v>
      </c>
      <c r="G36" s="34">
        <v>719518.1</v>
      </c>
      <c r="H36" s="34">
        <v>897706.7</v>
      </c>
      <c r="I36" s="63">
        <f t="shared" si="2"/>
        <v>159.6</v>
      </c>
      <c r="J36" s="46" t="s">
        <v>171</v>
      </c>
      <c r="K36" s="36">
        <f t="shared" ref="K36:K80" si="5">F36/E36*100</f>
        <v>90.4</v>
      </c>
      <c r="L36" s="46" t="s">
        <v>170</v>
      </c>
    </row>
    <row r="37" spans="1:12" ht="156.6" customHeight="1" x14ac:dyDescent="0.2">
      <c r="A37" s="47" t="s">
        <v>86</v>
      </c>
      <c r="B37" s="31" t="s">
        <v>14</v>
      </c>
      <c r="C37" s="31" t="s">
        <v>12</v>
      </c>
      <c r="D37" s="32">
        <v>118933.2</v>
      </c>
      <c r="E37" s="33">
        <v>118139.9</v>
      </c>
      <c r="F37" s="34">
        <v>207300.4</v>
      </c>
      <c r="G37" s="34">
        <v>101010.1</v>
      </c>
      <c r="H37" s="34">
        <v>101010.1</v>
      </c>
      <c r="I37" s="63">
        <f>F37/D37*100</f>
        <v>174.3</v>
      </c>
      <c r="J37" s="46" t="s">
        <v>177</v>
      </c>
      <c r="K37" s="36">
        <f t="shared" si="5"/>
        <v>175.5</v>
      </c>
      <c r="L37" s="46" t="s">
        <v>177</v>
      </c>
    </row>
    <row r="38" spans="1:12" ht="37.5" customHeight="1" x14ac:dyDescent="0.2">
      <c r="A38" s="24" t="s">
        <v>66</v>
      </c>
      <c r="B38" s="25" t="s">
        <v>16</v>
      </c>
      <c r="C38" s="25"/>
      <c r="D38" s="37">
        <v>276448.09999999998</v>
      </c>
      <c r="E38" s="38">
        <v>92795.199999999997</v>
      </c>
      <c r="F38" s="38">
        <v>105666.1</v>
      </c>
      <c r="G38" s="38">
        <v>105543.8</v>
      </c>
      <c r="H38" s="38">
        <v>106310.6</v>
      </c>
      <c r="I38" s="62">
        <f t="shared" ref="I38:I80" si="6">F38/D38*100</f>
        <v>38.200000000000003</v>
      </c>
      <c r="J38" s="28"/>
      <c r="K38" s="36">
        <f t="shared" si="5"/>
        <v>113.9</v>
      </c>
      <c r="L38" s="28"/>
    </row>
    <row r="39" spans="1:12" ht="63.75" customHeight="1" x14ac:dyDescent="0.2">
      <c r="A39" s="30" t="s">
        <v>67</v>
      </c>
      <c r="B39" s="31" t="s">
        <v>16</v>
      </c>
      <c r="C39" s="31" t="s">
        <v>12</v>
      </c>
      <c r="D39" s="32">
        <v>24809</v>
      </c>
      <c r="E39" s="33">
        <v>26086.2</v>
      </c>
      <c r="F39" s="34">
        <v>38755.699999999997</v>
      </c>
      <c r="G39" s="34">
        <v>36539.1</v>
      </c>
      <c r="H39" s="34">
        <v>36542.1</v>
      </c>
      <c r="I39" s="63">
        <f>F39/D39*100</f>
        <v>156.19999999999999</v>
      </c>
      <c r="J39" s="68" t="s">
        <v>166</v>
      </c>
      <c r="K39" s="36">
        <f t="shared" si="5"/>
        <v>148.6</v>
      </c>
      <c r="L39" s="68" t="s">
        <v>166</v>
      </c>
    </row>
    <row r="40" spans="1:12" ht="128.25" customHeight="1" x14ac:dyDescent="0.2">
      <c r="A40" s="48" t="s">
        <v>107</v>
      </c>
      <c r="B40" s="31" t="s">
        <v>16</v>
      </c>
      <c r="C40" s="31" t="s">
        <v>4</v>
      </c>
      <c r="D40" s="32">
        <v>437.5</v>
      </c>
      <c r="E40" s="33">
        <v>1495.6</v>
      </c>
      <c r="F40" s="34"/>
      <c r="G40" s="34"/>
      <c r="H40" s="34"/>
      <c r="I40" s="63"/>
      <c r="J40" s="68" t="s">
        <v>167</v>
      </c>
      <c r="K40" s="36">
        <f t="shared" si="5"/>
        <v>0</v>
      </c>
      <c r="L40" s="68" t="s">
        <v>168</v>
      </c>
    </row>
    <row r="41" spans="1:12" ht="111" customHeight="1" x14ac:dyDescent="0.2">
      <c r="A41" s="30" t="s">
        <v>68</v>
      </c>
      <c r="B41" s="31" t="s">
        <v>16</v>
      </c>
      <c r="C41" s="31" t="s">
        <v>14</v>
      </c>
      <c r="D41" s="32">
        <v>251201.6</v>
      </c>
      <c r="E41" s="33">
        <v>65213.4</v>
      </c>
      <c r="F41" s="34">
        <v>66910.399999999994</v>
      </c>
      <c r="G41" s="34">
        <v>69004.7</v>
      </c>
      <c r="H41" s="34">
        <v>69768.5</v>
      </c>
      <c r="I41" s="63">
        <f t="shared" si="6"/>
        <v>26.6</v>
      </c>
      <c r="J41" s="68" t="s">
        <v>169</v>
      </c>
      <c r="K41" s="36">
        <f t="shared" si="5"/>
        <v>102.6</v>
      </c>
      <c r="L41" s="68"/>
    </row>
    <row r="42" spans="1:12" ht="41.25" customHeight="1" x14ac:dyDescent="0.2">
      <c r="A42" s="24" t="s">
        <v>1</v>
      </c>
      <c r="B42" s="25" t="s">
        <v>2</v>
      </c>
      <c r="C42" s="25"/>
      <c r="D42" s="37">
        <v>10783408.699999999</v>
      </c>
      <c r="E42" s="38">
        <v>12554901.6</v>
      </c>
      <c r="F42" s="49">
        <v>14522982.9</v>
      </c>
      <c r="G42" s="49">
        <v>9498846.4000000004</v>
      </c>
      <c r="H42" s="49">
        <v>8613200.5999999996</v>
      </c>
      <c r="I42" s="62">
        <f t="shared" si="6"/>
        <v>134.69999999999999</v>
      </c>
      <c r="J42" s="28"/>
      <c r="K42" s="40">
        <f t="shared" si="5"/>
        <v>115.7</v>
      </c>
      <c r="L42" s="28"/>
    </row>
    <row r="43" spans="1:12" ht="159" customHeight="1" x14ac:dyDescent="0.2">
      <c r="A43" s="30" t="s">
        <v>76</v>
      </c>
      <c r="B43" s="31" t="s">
        <v>2</v>
      </c>
      <c r="C43" s="31" t="s">
        <v>8</v>
      </c>
      <c r="D43" s="32">
        <v>1751009.1</v>
      </c>
      <c r="E43" s="33">
        <v>2219743.7999999998</v>
      </c>
      <c r="F43" s="34">
        <v>2492511.4</v>
      </c>
      <c r="G43" s="34">
        <v>1977674.4</v>
      </c>
      <c r="H43" s="34">
        <v>1796466.9</v>
      </c>
      <c r="I43" s="63">
        <f t="shared" si="6"/>
        <v>142.30000000000001</v>
      </c>
      <c r="J43" s="44" t="s">
        <v>114</v>
      </c>
      <c r="K43" s="36">
        <f t="shared" si="5"/>
        <v>112.3</v>
      </c>
      <c r="L43" s="44" t="s">
        <v>114</v>
      </c>
    </row>
    <row r="44" spans="1:12" ht="204" customHeight="1" x14ac:dyDescent="0.2">
      <c r="A44" s="30" t="s">
        <v>31</v>
      </c>
      <c r="B44" s="31" t="s">
        <v>2</v>
      </c>
      <c r="C44" s="31" t="s">
        <v>10</v>
      </c>
      <c r="D44" s="32">
        <v>7618158.7999999998</v>
      </c>
      <c r="E44" s="33">
        <v>8866276.9000000004</v>
      </c>
      <c r="F44" s="34">
        <v>10385647.9</v>
      </c>
      <c r="G44" s="34">
        <v>6049919.4000000004</v>
      </c>
      <c r="H44" s="34">
        <v>5460797.0999999996</v>
      </c>
      <c r="I44" s="63">
        <f t="shared" si="6"/>
        <v>136.30000000000001</v>
      </c>
      <c r="J44" s="44" t="s">
        <v>140</v>
      </c>
      <c r="K44" s="36">
        <f t="shared" si="5"/>
        <v>117.1</v>
      </c>
      <c r="L44" s="44" t="s">
        <v>140</v>
      </c>
    </row>
    <row r="45" spans="1:12" ht="174" customHeight="1" x14ac:dyDescent="0.2">
      <c r="A45" s="30" t="s">
        <v>91</v>
      </c>
      <c r="B45" s="50" t="s">
        <v>2</v>
      </c>
      <c r="C45" s="31" t="s">
        <v>12</v>
      </c>
      <c r="D45" s="32">
        <v>349845.6</v>
      </c>
      <c r="E45" s="33">
        <v>252378.4</v>
      </c>
      <c r="F45" s="34">
        <v>238832.6</v>
      </c>
      <c r="G45" s="34">
        <v>202974</v>
      </c>
      <c r="H45" s="34">
        <v>212329.8</v>
      </c>
      <c r="I45" s="63">
        <f t="shared" si="6"/>
        <v>68.3</v>
      </c>
      <c r="J45" s="51" t="s">
        <v>113</v>
      </c>
      <c r="K45" s="36">
        <f t="shared" si="5"/>
        <v>94.6</v>
      </c>
      <c r="L45" s="51" t="s">
        <v>143</v>
      </c>
    </row>
    <row r="46" spans="1:12" ht="252" x14ac:dyDescent="0.2">
      <c r="A46" s="30" t="s">
        <v>3</v>
      </c>
      <c r="B46" s="31" t="s">
        <v>2</v>
      </c>
      <c r="C46" s="31" t="s">
        <v>4</v>
      </c>
      <c r="D46" s="32">
        <v>748294</v>
      </c>
      <c r="E46" s="33">
        <v>837419.8</v>
      </c>
      <c r="F46" s="34">
        <v>1010469.6</v>
      </c>
      <c r="G46" s="34">
        <v>916259</v>
      </c>
      <c r="H46" s="34">
        <v>791087.5</v>
      </c>
      <c r="I46" s="63">
        <f t="shared" si="6"/>
        <v>135</v>
      </c>
      <c r="J46" s="51" t="s">
        <v>127</v>
      </c>
      <c r="K46" s="36">
        <f t="shared" si="5"/>
        <v>120.7</v>
      </c>
      <c r="L46" s="51" t="s">
        <v>127</v>
      </c>
    </row>
    <row r="47" spans="1:12" ht="110.25" x14ac:dyDescent="0.2">
      <c r="A47" s="30" t="s">
        <v>32</v>
      </c>
      <c r="B47" s="31" t="s">
        <v>2</v>
      </c>
      <c r="C47" s="31" t="s">
        <v>14</v>
      </c>
      <c r="D47" s="32">
        <v>33216.199999999997</v>
      </c>
      <c r="E47" s="33">
        <v>36232.6</v>
      </c>
      <c r="F47" s="34">
        <v>40207.300000000003</v>
      </c>
      <c r="G47" s="34">
        <v>37923.1</v>
      </c>
      <c r="H47" s="34">
        <v>37439</v>
      </c>
      <c r="I47" s="63">
        <f t="shared" si="6"/>
        <v>121</v>
      </c>
      <c r="J47" s="44" t="s">
        <v>115</v>
      </c>
      <c r="K47" s="36">
        <f t="shared" si="5"/>
        <v>111</v>
      </c>
      <c r="L47" s="44" t="s">
        <v>115</v>
      </c>
    </row>
    <row r="48" spans="1:12" ht="173.25" x14ac:dyDescent="0.2">
      <c r="A48" s="30" t="s">
        <v>92</v>
      </c>
      <c r="B48" s="31" t="s">
        <v>2</v>
      </c>
      <c r="C48" s="31" t="s">
        <v>2</v>
      </c>
      <c r="D48" s="32">
        <v>31777.7</v>
      </c>
      <c r="E48" s="33">
        <v>43871.5</v>
      </c>
      <c r="F48" s="34">
        <v>40836.400000000001</v>
      </c>
      <c r="G48" s="34">
        <v>35156.800000000003</v>
      </c>
      <c r="H48" s="34">
        <v>35156.800000000003</v>
      </c>
      <c r="I48" s="63">
        <f t="shared" si="6"/>
        <v>128.5</v>
      </c>
      <c r="J48" s="44" t="s">
        <v>115</v>
      </c>
      <c r="K48" s="36">
        <f t="shared" si="5"/>
        <v>93.1</v>
      </c>
      <c r="L48" s="44" t="s">
        <v>138</v>
      </c>
    </row>
    <row r="49" spans="1:12" ht="110.25" x14ac:dyDescent="0.2">
      <c r="A49" s="30" t="s">
        <v>33</v>
      </c>
      <c r="B49" s="31" t="s">
        <v>2</v>
      </c>
      <c r="C49" s="31" t="s">
        <v>6</v>
      </c>
      <c r="D49" s="32">
        <v>251107.3</v>
      </c>
      <c r="E49" s="33">
        <v>298978.59999999998</v>
      </c>
      <c r="F49" s="34">
        <v>314477.7</v>
      </c>
      <c r="G49" s="34">
        <v>278939.7</v>
      </c>
      <c r="H49" s="34">
        <v>279923.5</v>
      </c>
      <c r="I49" s="63">
        <f t="shared" si="6"/>
        <v>125.2</v>
      </c>
      <c r="J49" s="44" t="s">
        <v>139</v>
      </c>
      <c r="K49" s="36">
        <f t="shared" si="5"/>
        <v>105.2</v>
      </c>
      <c r="L49" s="44" t="s">
        <v>109</v>
      </c>
    </row>
    <row r="50" spans="1:12" ht="66" customHeight="1" x14ac:dyDescent="0.2">
      <c r="A50" s="24" t="s">
        <v>81</v>
      </c>
      <c r="B50" s="25" t="s">
        <v>24</v>
      </c>
      <c r="C50" s="25"/>
      <c r="D50" s="37">
        <v>886503</v>
      </c>
      <c r="E50" s="38">
        <v>1119576.3999999999</v>
      </c>
      <c r="F50" s="38">
        <v>722587</v>
      </c>
      <c r="G50" s="38">
        <v>534719.6</v>
      </c>
      <c r="H50" s="38">
        <v>554714.5</v>
      </c>
      <c r="I50" s="62">
        <f t="shared" si="6"/>
        <v>81.5</v>
      </c>
      <c r="J50" s="28"/>
      <c r="K50" s="36">
        <f t="shared" si="5"/>
        <v>64.5</v>
      </c>
      <c r="L50" s="28"/>
    </row>
    <row r="51" spans="1:12" ht="112.5" customHeight="1" x14ac:dyDescent="0.2">
      <c r="A51" s="30" t="s">
        <v>25</v>
      </c>
      <c r="B51" s="31" t="s">
        <v>24</v>
      </c>
      <c r="C51" s="31" t="s">
        <v>8</v>
      </c>
      <c r="D51" s="32">
        <v>836821.5</v>
      </c>
      <c r="E51" s="33">
        <v>1056136.2</v>
      </c>
      <c r="F51" s="34">
        <v>651240</v>
      </c>
      <c r="G51" s="34">
        <v>478504.4</v>
      </c>
      <c r="H51" s="34">
        <v>498314</v>
      </c>
      <c r="I51" s="63">
        <f t="shared" si="6"/>
        <v>77.8</v>
      </c>
      <c r="J51" s="44" t="s">
        <v>145</v>
      </c>
      <c r="K51" s="36">
        <f t="shared" si="5"/>
        <v>61.7</v>
      </c>
      <c r="L51" s="44" t="s">
        <v>144</v>
      </c>
    </row>
    <row r="52" spans="1:12" ht="110.25" customHeight="1" x14ac:dyDescent="0.2">
      <c r="A52" s="30" t="s">
        <v>26</v>
      </c>
      <c r="B52" s="31" t="s">
        <v>24</v>
      </c>
      <c r="C52" s="31" t="s">
        <v>4</v>
      </c>
      <c r="D52" s="32">
        <v>49681.5</v>
      </c>
      <c r="E52" s="33">
        <v>63440.2</v>
      </c>
      <c r="F52" s="34">
        <v>71347</v>
      </c>
      <c r="G52" s="34">
        <v>56215.199999999997</v>
      </c>
      <c r="H52" s="34">
        <v>56400.5</v>
      </c>
      <c r="I52" s="63">
        <f t="shared" si="6"/>
        <v>143.6</v>
      </c>
      <c r="J52" s="44" t="s">
        <v>115</v>
      </c>
      <c r="K52" s="36">
        <f t="shared" si="5"/>
        <v>112.5</v>
      </c>
      <c r="L52" s="44" t="s">
        <v>115</v>
      </c>
    </row>
    <row r="53" spans="1:12" ht="142.5" customHeight="1" x14ac:dyDescent="0.2">
      <c r="A53" s="24" t="s">
        <v>5</v>
      </c>
      <c r="B53" s="25" t="s">
        <v>6</v>
      </c>
      <c r="C53" s="25"/>
      <c r="D53" s="37">
        <v>2229657.7999999998</v>
      </c>
      <c r="E53" s="38">
        <v>3195213.2</v>
      </c>
      <c r="F53" s="38">
        <v>2605546.2000000002</v>
      </c>
      <c r="G53" s="38">
        <v>3149414.9</v>
      </c>
      <c r="H53" s="38">
        <v>3403138.4</v>
      </c>
      <c r="I53" s="62">
        <f t="shared" si="6"/>
        <v>116.9</v>
      </c>
      <c r="J53" s="44" t="s">
        <v>116</v>
      </c>
      <c r="K53" s="36">
        <f t="shared" si="5"/>
        <v>81.5</v>
      </c>
      <c r="L53" s="44" t="s">
        <v>116</v>
      </c>
    </row>
    <row r="54" spans="1:12" ht="86.25" customHeight="1" x14ac:dyDescent="0.2">
      <c r="A54" s="30" t="s">
        <v>7</v>
      </c>
      <c r="B54" s="31" t="s">
        <v>6</v>
      </c>
      <c r="C54" s="31" t="s">
        <v>8</v>
      </c>
      <c r="D54" s="32">
        <v>456945.5</v>
      </c>
      <c r="E54" s="33">
        <v>482233.3</v>
      </c>
      <c r="F54" s="34">
        <v>442008.5</v>
      </c>
      <c r="G54" s="34">
        <v>995790.1</v>
      </c>
      <c r="H54" s="34">
        <v>869237.7</v>
      </c>
      <c r="I54" s="63">
        <f t="shared" si="6"/>
        <v>96.7</v>
      </c>
      <c r="J54" s="44" t="s">
        <v>135</v>
      </c>
      <c r="K54" s="36">
        <f t="shared" si="5"/>
        <v>91.7</v>
      </c>
      <c r="L54" s="44" t="s">
        <v>135</v>
      </c>
    </row>
    <row r="55" spans="1:12" ht="114.75" customHeight="1" x14ac:dyDescent="0.2">
      <c r="A55" s="30" t="s">
        <v>9</v>
      </c>
      <c r="B55" s="31" t="s">
        <v>6</v>
      </c>
      <c r="C55" s="31" t="s">
        <v>10</v>
      </c>
      <c r="D55" s="32">
        <v>754767.2</v>
      </c>
      <c r="E55" s="33">
        <v>1009430.9</v>
      </c>
      <c r="F55" s="34">
        <v>1223077.1000000001</v>
      </c>
      <c r="G55" s="34">
        <v>1207797.5</v>
      </c>
      <c r="H55" s="34">
        <v>1529879</v>
      </c>
      <c r="I55" s="63">
        <f t="shared" si="6"/>
        <v>162</v>
      </c>
      <c r="J55" s="44" t="s">
        <v>128</v>
      </c>
      <c r="K55" s="36">
        <f t="shared" si="5"/>
        <v>121.2</v>
      </c>
      <c r="L55" s="44" t="s">
        <v>128</v>
      </c>
    </row>
    <row r="56" spans="1:12" ht="114" customHeight="1" x14ac:dyDescent="0.2">
      <c r="A56" s="30" t="s">
        <v>11</v>
      </c>
      <c r="B56" s="31" t="s">
        <v>6</v>
      </c>
      <c r="C56" s="31" t="s">
        <v>12</v>
      </c>
      <c r="D56" s="32">
        <v>9984.7999999999993</v>
      </c>
      <c r="E56" s="33">
        <v>10197</v>
      </c>
      <c r="F56" s="34">
        <v>10238.4</v>
      </c>
      <c r="G56" s="34">
        <v>9717.7999999999993</v>
      </c>
      <c r="H56" s="34">
        <v>9717.7999999999993</v>
      </c>
      <c r="I56" s="63">
        <f t="shared" si="6"/>
        <v>102.5</v>
      </c>
      <c r="J56" s="44" t="s">
        <v>115</v>
      </c>
      <c r="K56" s="36">
        <f t="shared" si="5"/>
        <v>100.4</v>
      </c>
      <c r="L56" s="44" t="s">
        <v>115</v>
      </c>
    </row>
    <row r="57" spans="1:12" ht="94.5" x14ac:dyDescent="0.2">
      <c r="A57" s="30" t="s">
        <v>13</v>
      </c>
      <c r="B57" s="31" t="s">
        <v>6</v>
      </c>
      <c r="C57" s="31" t="s">
        <v>4</v>
      </c>
      <c r="D57" s="32">
        <v>178116.6</v>
      </c>
      <c r="E57" s="33">
        <v>136617.29999999999</v>
      </c>
      <c r="F57" s="34">
        <v>98044.4</v>
      </c>
      <c r="G57" s="34">
        <v>100919.6</v>
      </c>
      <c r="H57" s="34">
        <v>102670.5</v>
      </c>
      <c r="I57" s="63">
        <f t="shared" si="6"/>
        <v>55</v>
      </c>
      <c r="J57" s="44" t="s">
        <v>117</v>
      </c>
      <c r="K57" s="36">
        <f t="shared" si="5"/>
        <v>71.8</v>
      </c>
      <c r="L57" s="44" t="s">
        <v>117</v>
      </c>
    </row>
    <row r="58" spans="1:12" ht="70.5" customHeight="1" x14ac:dyDescent="0.2">
      <c r="A58" s="30" t="s">
        <v>15</v>
      </c>
      <c r="B58" s="31" t="s">
        <v>6</v>
      </c>
      <c r="C58" s="31" t="s">
        <v>16</v>
      </c>
      <c r="D58" s="32">
        <v>45621</v>
      </c>
      <c r="E58" s="33">
        <v>54186.2</v>
      </c>
      <c r="F58" s="34">
        <v>70183.100000000006</v>
      </c>
      <c r="G58" s="34">
        <v>67759.399999999994</v>
      </c>
      <c r="H58" s="34">
        <v>67740.2</v>
      </c>
      <c r="I58" s="63">
        <f t="shared" si="6"/>
        <v>153.80000000000001</v>
      </c>
      <c r="J58" s="44" t="s">
        <v>118</v>
      </c>
      <c r="K58" s="36">
        <f t="shared" si="5"/>
        <v>129.5</v>
      </c>
      <c r="L58" s="44" t="s">
        <v>118</v>
      </c>
    </row>
    <row r="59" spans="1:12" ht="111.75" customHeight="1" x14ac:dyDescent="0.2">
      <c r="A59" s="30" t="s">
        <v>17</v>
      </c>
      <c r="B59" s="31" t="s">
        <v>6</v>
      </c>
      <c r="C59" s="31" t="s">
        <v>6</v>
      </c>
      <c r="D59" s="32">
        <v>784222.7</v>
      </c>
      <c r="E59" s="33">
        <v>1502548.5</v>
      </c>
      <c r="F59" s="34">
        <v>761994.7</v>
      </c>
      <c r="G59" s="34">
        <v>767430.5</v>
      </c>
      <c r="H59" s="34">
        <v>823893.2</v>
      </c>
      <c r="I59" s="63">
        <f t="shared" si="6"/>
        <v>97.2</v>
      </c>
      <c r="J59" s="44" t="s">
        <v>112</v>
      </c>
      <c r="K59" s="36">
        <f t="shared" si="5"/>
        <v>50.7</v>
      </c>
      <c r="L59" s="44" t="s">
        <v>119</v>
      </c>
    </row>
    <row r="60" spans="1:12" ht="24" customHeight="1" x14ac:dyDescent="0.2">
      <c r="A60" s="24" t="s">
        <v>18</v>
      </c>
      <c r="B60" s="25" t="s">
        <v>38</v>
      </c>
      <c r="C60" s="25"/>
      <c r="D60" s="37">
        <v>6641074.0999999996</v>
      </c>
      <c r="E60" s="38">
        <v>7763907.5999999996</v>
      </c>
      <c r="F60" s="38">
        <v>7154115.7000000002</v>
      </c>
      <c r="G60" s="38">
        <v>7227803.7000000002</v>
      </c>
      <c r="H60" s="38">
        <v>7435653.4000000004</v>
      </c>
      <c r="I60" s="62">
        <f t="shared" si="6"/>
        <v>107.7</v>
      </c>
      <c r="J60" s="65"/>
      <c r="K60" s="36">
        <f t="shared" si="5"/>
        <v>92.1</v>
      </c>
      <c r="L60" s="65"/>
    </row>
    <row r="61" spans="1:12" ht="57" customHeight="1" x14ac:dyDescent="0.2">
      <c r="A61" s="30" t="s">
        <v>49</v>
      </c>
      <c r="B61" s="31" t="s">
        <v>38</v>
      </c>
      <c r="C61" s="31" t="s">
        <v>8</v>
      </c>
      <c r="D61" s="32">
        <v>26799.200000000001</v>
      </c>
      <c r="E61" s="33">
        <v>48242</v>
      </c>
      <c r="F61" s="34">
        <v>54134.400000000001</v>
      </c>
      <c r="G61" s="34">
        <v>54134.400000000001</v>
      </c>
      <c r="H61" s="34">
        <v>54134.400000000001</v>
      </c>
      <c r="I61" s="63">
        <f t="shared" si="6"/>
        <v>202</v>
      </c>
      <c r="J61" s="52" t="s">
        <v>120</v>
      </c>
      <c r="K61" s="36">
        <f t="shared" si="5"/>
        <v>112.2</v>
      </c>
      <c r="L61" s="52" t="s">
        <v>120</v>
      </c>
    </row>
    <row r="62" spans="1:12" ht="157.5" x14ac:dyDescent="0.2">
      <c r="A62" s="30" t="s">
        <v>50</v>
      </c>
      <c r="B62" s="31" t="s">
        <v>38</v>
      </c>
      <c r="C62" s="31" t="s">
        <v>10</v>
      </c>
      <c r="D62" s="32">
        <v>998396.4</v>
      </c>
      <c r="E62" s="33">
        <v>1224954.3</v>
      </c>
      <c r="F62" s="34">
        <v>1337312.3999999999</v>
      </c>
      <c r="G62" s="34">
        <v>1861144.6</v>
      </c>
      <c r="H62" s="34">
        <v>1989083.8</v>
      </c>
      <c r="I62" s="63">
        <f t="shared" si="6"/>
        <v>133.9</v>
      </c>
      <c r="J62" s="66" t="s">
        <v>121</v>
      </c>
      <c r="K62" s="36">
        <f t="shared" si="5"/>
        <v>109.2</v>
      </c>
      <c r="L62" s="66" t="s">
        <v>122</v>
      </c>
    </row>
    <row r="63" spans="1:12" ht="95.25" customHeight="1" x14ac:dyDescent="0.2">
      <c r="A63" s="30" t="s">
        <v>19</v>
      </c>
      <c r="B63" s="31" t="s">
        <v>38</v>
      </c>
      <c r="C63" s="31" t="s">
        <v>12</v>
      </c>
      <c r="D63" s="32">
        <v>4602800.5999999996</v>
      </c>
      <c r="E63" s="33">
        <v>5384753</v>
      </c>
      <c r="F63" s="34">
        <v>4625964.9000000004</v>
      </c>
      <c r="G63" s="34">
        <v>4340729.7</v>
      </c>
      <c r="H63" s="34">
        <v>4358706.3</v>
      </c>
      <c r="I63" s="63">
        <f t="shared" si="6"/>
        <v>100.5</v>
      </c>
      <c r="J63" s="66" t="s">
        <v>123</v>
      </c>
      <c r="K63" s="36">
        <f t="shared" si="5"/>
        <v>85.9</v>
      </c>
      <c r="L63" s="66" t="s">
        <v>124</v>
      </c>
    </row>
    <row r="64" spans="1:12" ht="48" customHeight="1" x14ac:dyDescent="0.2">
      <c r="A64" s="30" t="s">
        <v>34</v>
      </c>
      <c r="B64" s="31" t="s">
        <v>38</v>
      </c>
      <c r="C64" s="31" t="s">
        <v>4</v>
      </c>
      <c r="D64" s="32">
        <v>876593.8</v>
      </c>
      <c r="E64" s="33">
        <v>935693.4</v>
      </c>
      <c r="F64" s="34">
        <v>996290.3</v>
      </c>
      <c r="G64" s="34">
        <v>848373.6</v>
      </c>
      <c r="H64" s="34">
        <v>909853.9</v>
      </c>
      <c r="I64" s="63">
        <f t="shared" si="6"/>
        <v>113.7</v>
      </c>
      <c r="J64" s="66" t="s">
        <v>125</v>
      </c>
      <c r="K64" s="36">
        <f t="shared" si="5"/>
        <v>106.5</v>
      </c>
      <c r="L64" s="66" t="s">
        <v>125</v>
      </c>
    </row>
    <row r="65" spans="1:12" ht="131.25" customHeight="1" x14ac:dyDescent="0.2">
      <c r="A65" s="30" t="s">
        <v>56</v>
      </c>
      <c r="B65" s="31" t="s">
        <v>38</v>
      </c>
      <c r="C65" s="31" t="s">
        <v>16</v>
      </c>
      <c r="D65" s="32">
        <v>136484.1</v>
      </c>
      <c r="E65" s="33">
        <v>170264.9</v>
      </c>
      <c r="F65" s="34">
        <v>140413.70000000001</v>
      </c>
      <c r="G65" s="34">
        <v>123421.4</v>
      </c>
      <c r="H65" s="34">
        <v>123875</v>
      </c>
      <c r="I65" s="63">
        <f t="shared" si="6"/>
        <v>102.9</v>
      </c>
      <c r="J65" s="66" t="s">
        <v>126</v>
      </c>
      <c r="K65" s="36">
        <f t="shared" si="5"/>
        <v>82.5</v>
      </c>
      <c r="L65" s="66" t="s">
        <v>142</v>
      </c>
    </row>
    <row r="66" spans="1:12" ht="36.75" customHeight="1" x14ac:dyDescent="0.2">
      <c r="A66" s="24" t="s">
        <v>55</v>
      </c>
      <c r="B66" s="25" t="s">
        <v>20</v>
      </c>
      <c r="C66" s="25"/>
      <c r="D66" s="37">
        <v>572286.5</v>
      </c>
      <c r="E66" s="38">
        <v>903513</v>
      </c>
      <c r="F66" s="38">
        <v>833165</v>
      </c>
      <c r="G66" s="38">
        <v>427671.7</v>
      </c>
      <c r="H66" s="38">
        <v>600925.5</v>
      </c>
      <c r="I66" s="62">
        <f t="shared" si="6"/>
        <v>145.6</v>
      </c>
      <c r="J66" s="44"/>
      <c r="K66" s="36">
        <f t="shared" si="5"/>
        <v>92.2</v>
      </c>
      <c r="L66" s="28"/>
    </row>
    <row r="67" spans="1:12" ht="28.35" customHeight="1" x14ac:dyDescent="0.2">
      <c r="A67" s="30" t="s">
        <v>57</v>
      </c>
      <c r="B67" s="31" t="s">
        <v>20</v>
      </c>
      <c r="C67" s="31" t="s">
        <v>8</v>
      </c>
      <c r="D67" s="32">
        <v>100</v>
      </c>
      <c r="E67" s="33">
        <v>100</v>
      </c>
      <c r="F67" s="49">
        <v>100</v>
      </c>
      <c r="G67" s="49">
        <v>0</v>
      </c>
      <c r="H67" s="49">
        <v>0</v>
      </c>
      <c r="I67" s="63">
        <f t="shared" si="6"/>
        <v>100</v>
      </c>
      <c r="J67" s="28"/>
      <c r="K67" s="36">
        <f t="shared" si="5"/>
        <v>100</v>
      </c>
      <c r="L67" s="28"/>
    </row>
    <row r="68" spans="1:12" ht="69.75" customHeight="1" x14ac:dyDescent="0.2">
      <c r="A68" s="30" t="s">
        <v>78</v>
      </c>
      <c r="B68" s="31" t="s">
        <v>20</v>
      </c>
      <c r="C68" s="31" t="s">
        <v>10</v>
      </c>
      <c r="D68" s="32">
        <v>330569.5</v>
      </c>
      <c r="E68" s="33">
        <v>577771.1</v>
      </c>
      <c r="F68" s="34">
        <v>554146</v>
      </c>
      <c r="G68" s="34">
        <v>193015.9</v>
      </c>
      <c r="H68" s="34">
        <v>366090.7</v>
      </c>
      <c r="I68" s="63">
        <f t="shared" si="6"/>
        <v>167.6</v>
      </c>
      <c r="J68" s="44" t="s">
        <v>130</v>
      </c>
      <c r="K68" s="36">
        <f t="shared" si="5"/>
        <v>95.9</v>
      </c>
      <c r="L68" s="44" t="s">
        <v>131</v>
      </c>
    </row>
    <row r="69" spans="1:12" ht="132" customHeight="1" x14ac:dyDescent="0.2">
      <c r="A69" s="30" t="s">
        <v>58</v>
      </c>
      <c r="B69" s="31" t="s">
        <v>20</v>
      </c>
      <c r="C69" s="31" t="s">
        <v>12</v>
      </c>
      <c r="D69" s="32">
        <v>211437.6</v>
      </c>
      <c r="E69" s="33">
        <v>273992.8</v>
      </c>
      <c r="F69" s="34">
        <v>225729.7</v>
      </c>
      <c r="G69" s="34">
        <v>183129.2</v>
      </c>
      <c r="H69" s="34">
        <v>183193</v>
      </c>
      <c r="I69" s="63">
        <f t="shared" si="6"/>
        <v>106.8</v>
      </c>
      <c r="J69" s="44" t="s">
        <v>122</v>
      </c>
      <c r="K69" s="36">
        <f t="shared" si="5"/>
        <v>82.4</v>
      </c>
      <c r="L69" s="44" t="s">
        <v>132</v>
      </c>
    </row>
    <row r="70" spans="1:12" ht="128.25" customHeight="1" x14ac:dyDescent="0.2">
      <c r="A70" s="30" t="s">
        <v>59</v>
      </c>
      <c r="B70" s="31" t="s">
        <v>20</v>
      </c>
      <c r="C70" s="31" t="s">
        <v>14</v>
      </c>
      <c r="D70" s="32">
        <v>30179.4</v>
      </c>
      <c r="E70" s="33">
        <v>51649.1</v>
      </c>
      <c r="F70" s="34">
        <v>53189.3</v>
      </c>
      <c r="G70" s="34">
        <v>51526.6</v>
      </c>
      <c r="H70" s="34">
        <v>51641.8</v>
      </c>
      <c r="I70" s="63">
        <f t="shared" si="6"/>
        <v>176.2</v>
      </c>
      <c r="J70" s="44" t="s">
        <v>136</v>
      </c>
      <c r="K70" s="36">
        <f t="shared" si="5"/>
        <v>103</v>
      </c>
      <c r="L70" s="44" t="s">
        <v>122</v>
      </c>
    </row>
    <row r="71" spans="1:12" ht="57" customHeight="1" x14ac:dyDescent="0.2">
      <c r="A71" s="24" t="s">
        <v>27</v>
      </c>
      <c r="B71" s="25" t="s">
        <v>28</v>
      </c>
      <c r="C71" s="25"/>
      <c r="D71" s="37">
        <v>42504.9</v>
      </c>
      <c r="E71" s="38">
        <v>55211.4</v>
      </c>
      <c r="F71" s="38">
        <v>54023.5</v>
      </c>
      <c r="G71" s="38">
        <v>60037.3</v>
      </c>
      <c r="H71" s="38">
        <v>60037.3</v>
      </c>
      <c r="I71" s="62">
        <f t="shared" si="6"/>
        <v>127.1</v>
      </c>
      <c r="J71" s="78" t="s">
        <v>122</v>
      </c>
      <c r="K71" s="36">
        <f t="shared" si="5"/>
        <v>97.8</v>
      </c>
      <c r="L71" s="78" t="s">
        <v>141</v>
      </c>
    </row>
    <row r="72" spans="1:12" ht="92.25" customHeight="1" x14ac:dyDescent="0.2">
      <c r="A72" s="30" t="s">
        <v>29</v>
      </c>
      <c r="B72" s="31" t="s">
        <v>28</v>
      </c>
      <c r="C72" s="31" t="s">
        <v>10</v>
      </c>
      <c r="D72" s="32">
        <v>42504.9</v>
      </c>
      <c r="E72" s="33">
        <v>55211.4</v>
      </c>
      <c r="F72" s="34">
        <v>54023.5</v>
      </c>
      <c r="G72" s="34">
        <v>60037.3</v>
      </c>
      <c r="H72" s="34">
        <v>60037.3</v>
      </c>
      <c r="I72" s="63">
        <f t="shared" si="6"/>
        <v>127.1</v>
      </c>
      <c r="J72" s="78"/>
      <c r="K72" s="36">
        <f t="shared" si="5"/>
        <v>97.8</v>
      </c>
      <c r="L72" s="78"/>
    </row>
    <row r="73" spans="1:12" ht="37.5" customHeight="1" x14ac:dyDescent="0.2">
      <c r="A73" s="24" t="s">
        <v>44</v>
      </c>
      <c r="B73" s="25" t="s">
        <v>23</v>
      </c>
      <c r="C73" s="25"/>
      <c r="D73" s="37">
        <f>D74</f>
        <v>27779.4</v>
      </c>
      <c r="E73" s="37">
        <v>44532.9</v>
      </c>
      <c r="F73" s="37">
        <v>248879.3</v>
      </c>
      <c r="G73" s="37">
        <v>280892.3</v>
      </c>
      <c r="H73" s="37">
        <v>313783.7</v>
      </c>
      <c r="I73" s="26">
        <f t="shared" ref="E73:I73" si="7">I74</f>
        <v>895.9</v>
      </c>
      <c r="J73" s="74" t="s">
        <v>172</v>
      </c>
      <c r="K73" s="53">
        <f t="shared" si="5"/>
        <v>558.9</v>
      </c>
      <c r="L73" s="74" t="s">
        <v>172</v>
      </c>
    </row>
    <row r="74" spans="1:12" ht="36" customHeight="1" x14ac:dyDescent="0.2">
      <c r="A74" s="30" t="s">
        <v>74</v>
      </c>
      <c r="B74" s="31" t="s">
        <v>23</v>
      </c>
      <c r="C74" s="31" t="s">
        <v>8</v>
      </c>
      <c r="D74" s="32">
        <v>27779.4</v>
      </c>
      <c r="E74" s="33">
        <v>44532.9</v>
      </c>
      <c r="F74" s="34">
        <v>248879.3</v>
      </c>
      <c r="G74" s="34">
        <v>280892.3</v>
      </c>
      <c r="H74" s="34">
        <v>313783.7</v>
      </c>
      <c r="I74" s="63">
        <f t="shared" si="6"/>
        <v>895.9</v>
      </c>
      <c r="J74" s="74"/>
      <c r="K74" s="53">
        <f t="shared" si="5"/>
        <v>558.9</v>
      </c>
      <c r="L74" s="74"/>
    </row>
    <row r="75" spans="1:12" ht="51" customHeight="1" x14ac:dyDescent="0.2">
      <c r="A75" s="24" t="s">
        <v>80</v>
      </c>
      <c r="B75" s="25" t="s">
        <v>51</v>
      </c>
      <c r="C75" s="25"/>
      <c r="D75" s="37">
        <v>4455198.0999999996</v>
      </c>
      <c r="E75" s="38">
        <v>4506101.8</v>
      </c>
      <c r="F75" s="38">
        <v>3334755.3</v>
      </c>
      <c r="G75" s="38">
        <v>2091278</v>
      </c>
      <c r="H75" s="38">
        <v>2091278</v>
      </c>
      <c r="I75" s="62">
        <f t="shared" si="6"/>
        <v>74.900000000000006</v>
      </c>
      <c r="J75" s="28"/>
      <c r="K75" s="36">
        <f t="shared" si="5"/>
        <v>74</v>
      </c>
      <c r="L75" s="28"/>
    </row>
    <row r="76" spans="1:12" ht="48" customHeight="1" x14ac:dyDescent="0.2">
      <c r="A76" s="30" t="s">
        <v>52</v>
      </c>
      <c r="B76" s="31" t="s">
        <v>51</v>
      </c>
      <c r="C76" s="31" t="s">
        <v>8</v>
      </c>
      <c r="D76" s="32">
        <v>1828985.4</v>
      </c>
      <c r="E76" s="33">
        <v>2011999.1</v>
      </c>
      <c r="F76" s="70">
        <v>2077437.1</v>
      </c>
      <c r="G76" s="70">
        <v>2077437.1</v>
      </c>
      <c r="H76" s="70">
        <v>2077437.1</v>
      </c>
      <c r="I76" s="71">
        <f t="shared" si="6"/>
        <v>113.6</v>
      </c>
      <c r="J76" s="44" t="s">
        <v>129</v>
      </c>
      <c r="K76" s="36">
        <f t="shared" si="5"/>
        <v>103.3</v>
      </c>
      <c r="L76" s="44" t="s">
        <v>129</v>
      </c>
    </row>
    <row r="77" spans="1:12" ht="42.75" customHeight="1" x14ac:dyDescent="0.2">
      <c r="A77" s="30" t="s">
        <v>53</v>
      </c>
      <c r="B77" s="31" t="s">
        <v>51</v>
      </c>
      <c r="C77" s="31" t="s">
        <v>10</v>
      </c>
      <c r="D77" s="32">
        <v>1198774.8</v>
      </c>
      <c r="E77" s="33">
        <v>871067</v>
      </c>
      <c r="F77" s="73"/>
      <c r="G77" s="73"/>
      <c r="H77" s="73"/>
      <c r="I77" s="73"/>
      <c r="J77" s="78" t="s">
        <v>146</v>
      </c>
      <c r="K77" s="36"/>
      <c r="L77" s="78" t="s">
        <v>146</v>
      </c>
    </row>
    <row r="78" spans="1:12" ht="43.5" customHeight="1" x14ac:dyDescent="0.2">
      <c r="A78" s="30" t="s">
        <v>54</v>
      </c>
      <c r="B78" s="31" t="s">
        <v>51</v>
      </c>
      <c r="C78" s="31" t="s">
        <v>12</v>
      </c>
      <c r="D78" s="32">
        <v>1427437.9</v>
      </c>
      <c r="E78" s="33">
        <v>1623035.7</v>
      </c>
      <c r="F78" s="72">
        <v>1257318.2</v>
      </c>
      <c r="G78" s="72">
        <v>13840.9</v>
      </c>
      <c r="H78" s="72">
        <v>13840.9</v>
      </c>
      <c r="I78" s="71">
        <f t="shared" si="6"/>
        <v>88.1</v>
      </c>
      <c r="J78" s="78"/>
      <c r="K78" s="36">
        <f t="shared" si="5"/>
        <v>77.5</v>
      </c>
      <c r="L78" s="78"/>
    </row>
    <row r="79" spans="1:12" ht="30" customHeight="1" x14ac:dyDescent="0.2">
      <c r="A79" s="41" t="s">
        <v>77</v>
      </c>
      <c r="B79" s="54" t="s">
        <v>70</v>
      </c>
      <c r="C79" s="31" t="s">
        <v>70</v>
      </c>
      <c r="D79" s="55"/>
      <c r="E79" s="56"/>
      <c r="F79" s="34">
        <v>0</v>
      </c>
      <c r="G79" s="34">
        <v>744772.6</v>
      </c>
      <c r="H79" s="34">
        <v>1669232.7</v>
      </c>
      <c r="I79" s="63"/>
      <c r="J79" s="28"/>
      <c r="K79" s="36"/>
      <c r="L79" s="28"/>
    </row>
    <row r="80" spans="1:12" ht="15.75" x14ac:dyDescent="0.2">
      <c r="A80" s="24" t="s">
        <v>71</v>
      </c>
      <c r="B80" s="25"/>
      <c r="C80" s="25"/>
      <c r="D80" s="57">
        <f>D75+D73+D71+D66+D60+D53+D50+D42+D38+D34+D23+D19+D16+D7</f>
        <v>40481412.100000001</v>
      </c>
      <c r="E80" s="57">
        <f>E75+E73+E71+E66+E60+E53+E50+E42+E38+E34+E23+E19+E16+E7</f>
        <v>44044039.899999999</v>
      </c>
      <c r="F80" s="57">
        <f>F75+F73+F71+F66+F60+F53+F50+F42+F38+F34+F23+F19+F16+F7</f>
        <v>43762117.899999999</v>
      </c>
      <c r="G80" s="57">
        <f>G75+G73+G71+G66+G60+G53+G50+G42+G38+G34+G23+G19+G16+G7+G79</f>
        <v>38688266.600000001</v>
      </c>
      <c r="H80" s="57">
        <f>H75+H73+H71+H66+H60+H53+H50+H42+H38+H34+H23+H19+H16+H7+H79</f>
        <v>37574410.600000001</v>
      </c>
      <c r="I80" s="39">
        <f t="shared" si="6"/>
        <v>108.1</v>
      </c>
      <c r="J80" s="28"/>
      <c r="K80" s="40">
        <f t="shared" si="5"/>
        <v>99.4</v>
      </c>
      <c r="L80" s="28"/>
    </row>
    <row r="81" spans="1:12" ht="45" customHeight="1" x14ac:dyDescent="0.25">
      <c r="A81" s="76" t="s">
        <v>97</v>
      </c>
      <c r="B81" s="77"/>
      <c r="C81" s="77"/>
      <c r="D81" s="77"/>
      <c r="E81" s="77"/>
      <c r="F81" s="77"/>
      <c r="G81" s="77"/>
      <c r="H81" s="77"/>
      <c r="I81" s="58"/>
      <c r="J81" s="59"/>
      <c r="K81" s="59"/>
      <c r="L81" s="60"/>
    </row>
    <row r="82" spans="1:12" ht="35.25" customHeight="1" x14ac:dyDescent="0.2">
      <c r="D82" s="9"/>
      <c r="E82" s="7"/>
      <c r="F82" s="10"/>
      <c r="G82" s="10"/>
      <c r="H82" s="10"/>
      <c r="J82" s="13"/>
      <c r="K82" s="12"/>
      <c r="L82" s="7"/>
    </row>
    <row r="83" spans="1:12" ht="15.75" x14ac:dyDescent="0.2">
      <c r="D83" s="7"/>
      <c r="E83" s="69">
        <f>44044039.9-E80</f>
        <v>0</v>
      </c>
      <c r="F83" s="11"/>
      <c r="G83" s="10"/>
      <c r="H83" s="10"/>
      <c r="J83" s="14"/>
      <c r="K83" s="13"/>
      <c r="L83" s="7"/>
    </row>
    <row r="84" spans="1:12" x14ac:dyDescent="0.2">
      <c r="D84" s="7"/>
      <c r="E84" s="69"/>
      <c r="F84" s="9"/>
      <c r="G84" s="9"/>
      <c r="H84" s="9"/>
      <c r="J84" s="7"/>
      <c r="K84" s="7"/>
      <c r="L84" s="7"/>
    </row>
    <row r="85" spans="1:12" x14ac:dyDescent="0.2">
      <c r="F85" s="9"/>
      <c r="G85" s="9"/>
      <c r="H85" s="9"/>
      <c r="J85" s="7"/>
      <c r="K85" s="7"/>
      <c r="L85" s="7"/>
    </row>
    <row r="86" spans="1:12" x14ac:dyDescent="0.2">
      <c r="F86" s="8"/>
      <c r="J86" s="7"/>
      <c r="K86" s="7"/>
      <c r="L86" s="7"/>
    </row>
    <row r="87" spans="1:12" x14ac:dyDescent="0.2">
      <c r="F87" s="8"/>
      <c r="J87" s="7"/>
      <c r="K87" s="7"/>
      <c r="L87" s="7"/>
    </row>
    <row r="88" spans="1:12" x14ac:dyDescent="0.2">
      <c r="K88" s="7"/>
    </row>
  </sheetData>
  <autoFilter ref="A6:F80"/>
  <mergeCells count="21">
    <mergeCell ref="E1:F1"/>
    <mergeCell ref="B4:C4"/>
    <mergeCell ref="D4:D5"/>
    <mergeCell ref="A2:L2"/>
    <mergeCell ref="I4:I5"/>
    <mergeCell ref="K4:K5"/>
    <mergeCell ref="L4:L5"/>
    <mergeCell ref="J4:J5"/>
    <mergeCell ref="A4:A5"/>
    <mergeCell ref="G4:H4"/>
    <mergeCell ref="E4:E5"/>
    <mergeCell ref="F4:F5"/>
    <mergeCell ref="J73:J74"/>
    <mergeCell ref="L73:L74"/>
    <mergeCell ref="L16:L18"/>
    <mergeCell ref="J16:J18"/>
    <mergeCell ref="A81:H81"/>
    <mergeCell ref="J71:J72"/>
    <mergeCell ref="L71:L72"/>
    <mergeCell ref="J77:J78"/>
    <mergeCell ref="L77:L78"/>
  </mergeCells>
  <pageMargins left="0.39370078740157483" right="0.19685039370078741" top="0.39370078740157483" bottom="0.19685039370078741" header="0" footer="0"/>
  <pageSetup paperSize="9" scale="64" firstPageNumber="225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>MINFIN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Сумачакова</cp:lastModifiedBy>
  <cp:lastPrinted>2025-10-28T02:20:41Z</cp:lastPrinted>
  <dcterms:created xsi:type="dcterms:W3CDTF">2011-09-06T04:56:06Z</dcterms:created>
  <dcterms:modified xsi:type="dcterms:W3CDTF">2025-10-28T08:33:38Z</dcterms:modified>
</cp:coreProperties>
</file>