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20" windowHeight="10890"/>
  </bookViews>
  <sheets>
    <sheet name="Доходы" sheetId="2" r:id="rId1"/>
  </sheets>
  <definedNames>
    <definedName name="_xlnm.Print_Titles" localSheetId="0">Доходы!#REF!</definedName>
    <definedName name="_xlnm.Print_Area" localSheetId="0">Доходы!$A$3:$F$275</definedName>
  </definedNames>
  <calcPr calcId="124519"/>
</workbook>
</file>

<file path=xl/calcChain.xml><?xml version="1.0" encoding="utf-8"?>
<calcChain xmlns="http://schemas.openxmlformats.org/spreadsheetml/2006/main">
  <c r="F272" i="2"/>
  <c r="F57"/>
  <c r="D75"/>
  <c r="E75"/>
  <c r="D264"/>
  <c r="E264"/>
  <c r="D270"/>
  <c r="E270"/>
  <c r="F271"/>
  <c r="F269"/>
  <c r="F268"/>
  <c r="D257"/>
  <c r="E257"/>
  <c r="F259"/>
  <c r="F258"/>
  <c r="F253"/>
  <c r="F215"/>
  <c r="F202"/>
  <c r="F176"/>
  <c r="F175"/>
  <c r="F172"/>
  <c r="F170"/>
  <c r="F168"/>
  <c r="F166"/>
  <c r="F139"/>
  <c r="F122"/>
  <c r="F121"/>
  <c r="F106"/>
  <c r="F104"/>
  <c r="F94"/>
  <c r="F93"/>
  <c r="F92"/>
  <c r="F91"/>
  <c r="F76"/>
  <c r="F273"/>
  <c r="F270" s="1"/>
  <c r="F54"/>
  <c r="D32"/>
  <c r="E32"/>
  <c r="F266"/>
  <c r="F267"/>
  <c r="F265"/>
  <c r="E233"/>
  <c r="D233"/>
  <c r="F254"/>
  <c r="F248"/>
  <c r="F247"/>
  <c r="F239"/>
  <c r="F238"/>
  <c r="F237"/>
  <c r="F236"/>
  <c r="F226"/>
  <c r="E224"/>
  <c r="D224"/>
  <c r="D212"/>
  <c r="E212"/>
  <c r="F216"/>
  <c r="F207"/>
  <c r="F200"/>
  <c r="F195"/>
  <c r="F186"/>
  <c r="E185"/>
  <c r="F181"/>
  <c r="D180"/>
  <c r="E180"/>
  <c r="F164"/>
  <c r="F158"/>
  <c r="F157"/>
  <c r="F126"/>
  <c r="F117"/>
  <c r="E113"/>
  <c r="F114"/>
  <c r="F86"/>
  <c r="E73"/>
  <c r="D73"/>
  <c r="F74"/>
  <c r="E68"/>
  <c r="D68"/>
  <c r="F69"/>
  <c r="F42"/>
  <c r="F34"/>
  <c r="D185"/>
  <c r="F204"/>
  <c r="F87"/>
  <c r="F173"/>
  <c r="F174"/>
  <c r="F201"/>
  <c r="F90"/>
  <c r="F103"/>
  <c r="D274"/>
  <c r="E274"/>
  <c r="F275"/>
  <c r="F119"/>
  <c r="E89"/>
  <c r="D89"/>
  <c r="F56"/>
  <c r="F100"/>
  <c r="F31"/>
  <c r="D26"/>
  <c r="E26"/>
  <c r="D18"/>
  <c r="E18"/>
  <c r="F274" l="1"/>
  <c r="F264"/>
  <c r="F73"/>
  <c r="F68"/>
  <c r="F18"/>
  <c r="D113"/>
  <c r="E64" l="1"/>
  <c r="D64"/>
  <c r="F262"/>
  <c r="F95"/>
  <c r="F105"/>
  <c r="F144"/>
  <c r="F140"/>
  <c r="F132"/>
  <c r="F214"/>
  <c r="E255"/>
  <c r="D255"/>
  <c r="D221"/>
  <c r="F223"/>
  <c r="E221"/>
  <c r="F187"/>
  <c r="F165"/>
  <c r="F33"/>
  <c r="D261"/>
  <c r="E261"/>
  <c r="F163"/>
  <c r="F148"/>
  <c r="E183"/>
  <c r="D183"/>
  <c r="F184"/>
  <c r="E227"/>
  <c r="D227"/>
  <c r="E219"/>
  <c r="D219"/>
  <c r="E217"/>
  <c r="D217"/>
  <c r="E210"/>
  <c r="D210"/>
  <c r="E161"/>
  <c r="D161"/>
  <c r="E146"/>
  <c r="D146"/>
  <c r="E111"/>
  <c r="D111"/>
  <c r="E97"/>
  <c r="D97"/>
  <c r="E70"/>
  <c r="D70"/>
  <c r="E40"/>
  <c r="D40"/>
  <c r="E38"/>
  <c r="D38"/>
  <c r="E35"/>
  <c r="D35"/>
  <c r="E24"/>
  <c r="D24"/>
  <c r="F19"/>
  <c r="F20"/>
  <c r="F21"/>
  <c r="F22"/>
  <c r="F23"/>
  <c r="F25"/>
  <c r="F27"/>
  <c r="F28"/>
  <c r="F29"/>
  <c r="F30"/>
  <c r="F36"/>
  <c r="F37"/>
  <c r="F39"/>
  <c r="F41"/>
  <c r="F43"/>
  <c r="F44"/>
  <c r="F45"/>
  <c r="F46"/>
  <c r="F47"/>
  <c r="F48"/>
  <c r="F49"/>
  <c r="F50"/>
  <c r="F51"/>
  <c r="F52"/>
  <c r="F53"/>
  <c r="F55"/>
  <c r="F58"/>
  <c r="F59"/>
  <c r="F60"/>
  <c r="F61"/>
  <c r="F62"/>
  <c r="F63"/>
  <c r="F66"/>
  <c r="F67"/>
  <c r="F71"/>
  <c r="F72"/>
  <c r="F77"/>
  <c r="F78"/>
  <c r="F79"/>
  <c r="F80"/>
  <c r="F81"/>
  <c r="F82"/>
  <c r="F83"/>
  <c r="F84"/>
  <c r="F85"/>
  <c r="F88"/>
  <c r="F96"/>
  <c r="F98"/>
  <c r="F99"/>
  <c r="F101"/>
  <c r="F102"/>
  <c r="F107"/>
  <c r="F108"/>
  <c r="F109"/>
  <c r="F110"/>
  <c r="F112"/>
  <c r="F115"/>
  <c r="F116"/>
  <c r="F118"/>
  <c r="F120"/>
  <c r="F123"/>
  <c r="F124"/>
  <c r="F125"/>
  <c r="F127"/>
  <c r="F128"/>
  <c r="F129"/>
  <c r="F130"/>
  <c r="F131"/>
  <c r="F133"/>
  <c r="F134"/>
  <c r="F135"/>
  <c r="F136"/>
  <c r="F137"/>
  <c r="F138"/>
  <c r="F141"/>
  <c r="F142"/>
  <c r="F143"/>
  <c r="F147"/>
  <c r="F149"/>
  <c r="F150"/>
  <c r="F151"/>
  <c r="F152"/>
  <c r="F153"/>
  <c r="F154"/>
  <c r="F155"/>
  <c r="F156"/>
  <c r="F159"/>
  <c r="F160"/>
  <c r="F162"/>
  <c r="F167"/>
  <c r="F169"/>
  <c r="F171"/>
  <c r="F177"/>
  <c r="F178"/>
  <c r="F179"/>
  <c r="F182"/>
  <c r="F188"/>
  <c r="F189"/>
  <c r="F190"/>
  <c r="F191"/>
  <c r="F192"/>
  <c r="F193"/>
  <c r="F194"/>
  <c r="F196"/>
  <c r="F197"/>
  <c r="F198"/>
  <c r="F199"/>
  <c r="F203"/>
  <c r="F205"/>
  <c r="F206"/>
  <c r="F208"/>
  <c r="F209"/>
  <c r="F211"/>
  <c r="F213"/>
  <c r="F218"/>
  <c r="F220"/>
  <c r="F222"/>
  <c r="F225"/>
  <c r="F228"/>
  <c r="F229"/>
  <c r="F230"/>
  <c r="F231"/>
  <c r="F232"/>
  <c r="F234"/>
  <c r="F235"/>
  <c r="F240"/>
  <c r="F241"/>
  <c r="F242"/>
  <c r="F243"/>
  <c r="F244"/>
  <c r="F245"/>
  <c r="F246"/>
  <c r="F249"/>
  <c r="F250"/>
  <c r="F251"/>
  <c r="F252"/>
  <c r="F256"/>
  <c r="F260"/>
  <c r="F263"/>
  <c r="E16" l="1"/>
  <c r="E280" s="1"/>
  <c r="D16"/>
  <c r="D280" s="1"/>
  <c r="F145"/>
  <c r="F32"/>
  <c r="F227"/>
  <c r="F261"/>
  <c r="F64"/>
  <c r="F75"/>
  <c r="F113"/>
  <c r="F161"/>
  <c r="F183"/>
  <c r="F70"/>
  <c r="F89"/>
  <c r="F111"/>
  <c r="F146"/>
  <c r="F180"/>
  <c r="F185"/>
  <c r="F210"/>
  <c r="F212"/>
  <c r="F217"/>
  <c r="F219"/>
  <c r="F221"/>
  <c r="F224"/>
  <c r="F233"/>
  <c r="F257"/>
  <c r="F38"/>
  <c r="F35"/>
  <c r="F24"/>
  <c r="F255"/>
  <c r="F97"/>
  <c r="F40"/>
  <c r="F26"/>
  <c r="F16" l="1"/>
</calcChain>
</file>

<file path=xl/sharedStrings.xml><?xml version="1.0" encoding="utf-8"?>
<sst xmlns="http://schemas.openxmlformats.org/spreadsheetml/2006/main" count="755" uniqueCount="429">
  <si>
    <t>92321902000020000151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</si>
  <si>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</si>
  <si>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Доходы бюджетов субъектов Российской Федерации от возврата остатков субсидий,  субвенций  и  иных  межбюджетных трансфертов, имеющих целевое назначение, прошлых лет из бюджетов городских округов</t>
  </si>
  <si>
    <t>Доходы бюджетов субъектов Российской Федерации от возврата автономными учреждениями остатков субсидий прошлых лет</t>
  </si>
  <si>
    <t>Прочие безвозмездные поступления в бюджеты субъектов Российской Федерации</t>
  </si>
  <si>
    <t>Прочие неналоговые доходы бюджетов субъектов Российской Федерации</t>
  </si>
  <si>
    <t>Невыясненные поступления, зачисляемые в бюджеты субъектов Российской Федерации</t>
  </si>
  <si>
    <t>92221902000020000151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</si>
  <si>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</si>
  <si>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Субсидии бюджетам субъектов Российской Федерации на реализацию дополнительных мероприятий в сфере занятости населения  </t>
  </si>
  <si>
    <t>92011701020020000180</t>
  </si>
  <si>
    <t>Прочие доходы от оказания платных услуг (работ) получателями средств бюджетов субъектов Российской Федерации</t>
  </si>
  <si>
    <t>91920203019020000151</t>
  </si>
  <si>
    <t>Субвенции бюджетам субъектов Российской Федерации на осуществление отдельных полномочий в области водных отношений</t>
  </si>
  <si>
    <t>91920203018020000151</t>
  </si>
  <si>
    <t>Субвенции бюджетам субъектов Российской Федерации на осуществление отдельных полномочий в области лесных отношений</t>
  </si>
  <si>
    <t>91911690020020000140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</si>
  <si>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</si>
  <si>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91911625086020000140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</si>
  <si>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</si>
  <si>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91911301992020000130</t>
  </si>
  <si>
    <t>91911301410010000130</t>
  </si>
  <si>
    <t>91911204015020000120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</si>
  <si>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</si>
  <si>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91911204014020000120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</si>
  <si>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</si>
  <si>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91911204013020000120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</si>
  <si>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</si>
  <si>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91911202102020000120</t>
  </si>
  <si>
    <t>Прочие платежи при пользовании недрами по участкам недр местного значения</t>
  </si>
  <si>
    <t>91911202052010000120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</si>
  <si>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местного значения</t>
  </si>
  <si>
    <t>91910807262010000110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</si>
  <si>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</si>
  <si>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91910807082010000110</t>
  </si>
  <si>
    <t>91820204002020000151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</si>
  <si>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</si>
  <si>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91820204001020000151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</si>
  <si>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</si>
  <si>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91811705020020000180</t>
  </si>
  <si>
    <t>91811302992020000130</t>
  </si>
  <si>
    <t>Прочие доходы от компенсации затрат бюджетов субъектов Российской Федерации</t>
  </si>
  <si>
    <t>91811301992020000130</t>
  </si>
  <si>
    <t>91711302992020000130</t>
  </si>
  <si>
    <t>91611701020020000180</t>
  </si>
  <si>
    <t>91511602030020000140</t>
  </si>
  <si>
    <t>91411705020020000180</t>
  </si>
  <si>
    <t>91310807340010000110</t>
  </si>
  <si>
    <t>Государственная пошлина за выдачу свидетельства о государственной аккредитации региональной спортивной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</si>
  <si>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</si>
  <si>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</t>
  </si>
  <si>
    <t>91121802040020000151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</si>
  <si>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 районов</t>
  </si>
  <si>
    <t>91021902000020000151</t>
  </si>
  <si>
    <t>91021802040020000151</t>
  </si>
  <si>
    <t>91021802020020000180</t>
  </si>
  <si>
    <t>91021802010020000180</t>
  </si>
  <si>
    <t>Доходы бюджетов субъектов Российской Федерации от возврата бюджетными учреждениями остатков субсидий прошлых лет</t>
  </si>
  <si>
    <t>91020204999020000151</t>
  </si>
  <si>
    <t>Прочие межбюджетные трансферты, передаваемые бюджетам субъектов Российской Федерации</t>
  </si>
  <si>
    <t>91020203122020000151</t>
  </si>
  <si>
    <t>91020203070020000151</t>
  </si>
  <si>
    <t>91020203069020000151</t>
  </si>
  <si>
    <t>91020203053020000151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</si>
  <si>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</si>
  <si>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91020203020020000151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</si>
  <si>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</si>
  <si>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91020203012020000151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</si>
  <si>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</si>
  <si>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91020203011020000151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</si>
  <si>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</si>
  <si>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91020203004020000151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</si>
  <si>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</si>
  <si>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91020203001020000151</t>
  </si>
  <si>
    <t>Субвенции бюджетам субъектов Российской Федерации на оплату жилищно-коммунальных услуг отдельным категориям граждан</t>
  </si>
  <si>
    <t>91011705020020000180</t>
  </si>
  <si>
    <t>90721902000020000151</t>
  </si>
  <si>
    <t>90721802040020000151</t>
  </si>
  <si>
    <t>90721802030020000151</t>
  </si>
  <si>
    <t>90720202173020000151</t>
  </si>
  <si>
    <t>Субсидии бюджетам субъектов Российской Федерации на предоставление 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</si>
  <si>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90711705020020000180</t>
  </si>
  <si>
    <t>90711690020020000140</t>
  </si>
  <si>
    <t>90710807172010000110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</si>
  <si>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</si>
  <si>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90621902000020000151</t>
  </si>
  <si>
    <t>90621802040020000151</t>
  </si>
  <si>
    <t>90620203998020000151</t>
  </si>
  <si>
    <t>Единые субвенции бюджетам субъектов Российской Федерации</t>
  </si>
  <si>
    <t>90620203015020000151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</si>
  <si>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</si>
  <si>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90620201003020000151</t>
  </si>
  <si>
    <t>Дотации бюджетам субъектов Российской Федерации на поддержку мер по обеспечению сбалансированности бюджетов</t>
  </si>
  <si>
    <t>90620201001020000151</t>
  </si>
  <si>
    <t>Дотации бюджетам субъектов Российской Федерации на выравнивание бюджетной обеспеченности</t>
  </si>
  <si>
    <t>90611705020020000180</t>
  </si>
  <si>
    <t>90611701020020000180</t>
  </si>
  <si>
    <t>90611690020020000140</t>
  </si>
  <si>
    <t>90611633020020000140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</si>
  <si>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</si>
  <si>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90611103020020000120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</si>
  <si>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</si>
  <si>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90521902000020000151</t>
  </si>
  <si>
    <t>90520202198020000151</t>
  </si>
  <si>
    <t>Субсидии бюджетам  субъектов  Российской   Федерации на возмещение части процентной ставки по долгосрочным, среднесрочным  и краткосрочным  кредитам,  взятым  малыми формами хозяйствования</t>
  </si>
  <si>
    <t>90520202197020000151</t>
  </si>
  <si>
    <t>Субсидии бюджетам субъектов Российской Федерации на развитие семейных животноводческих ферм</t>
  </si>
  <si>
    <t>90520202196020000151</t>
  </si>
  <si>
    <t>Субсидии бюджетам субъектов Российской Федерации на поддержку начинающих фермеров</t>
  </si>
  <si>
    <t>90520202193020000151</t>
  </si>
  <si>
    <t>Субсидии бюджетам  субъектов  Российской Федерации на поддержку  племенного  крупного рогатого скота  мясного  направления</t>
  </si>
  <si>
    <t>90520202192020000151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</si>
  <si>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</si>
  <si>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90520202191020000151</t>
  </si>
  <si>
    <t>90520202190020000151</t>
  </si>
  <si>
    <t>Субсидии бюджетам  субъектов  Российской  Федерации на возмещение части процентной ставки по краткосрочным кредитам (займам)  на  развитие  животноводства,  переработки  и  реализации  продукции животноводства</t>
  </si>
  <si>
    <t>90520202188020000151</t>
  </si>
  <si>
    <t>Субсидии бюджетам  субъектов  Российской Федерации на возмещение части затрат  по наращиванию поголовья  северных  оленей,  маралов и мясных табунных лошадей</t>
  </si>
  <si>
    <t>90520202187020000151</t>
  </si>
  <si>
    <t>Субсидии бюджетам  субъектов  Российской Федерации на возмещение части затрат  по наращиванию маточного поголовья  овец  и коз</t>
  </si>
  <si>
    <t>90520202185020000151</t>
  </si>
  <si>
    <t>Субсидии бюджетам  субъектов  Российской Федерации на поддержку племенного  животноводства</t>
  </si>
  <si>
    <t>90520202184020000151</t>
  </si>
  <si>
    <t>Субсидии бюджетам  субъектов  Российской  Федерации на оказание несвязанной  поддержки  сельскохозяйственным  товаропроизводителям  в  области  растениеводства</t>
  </si>
  <si>
    <t>90520202183020000151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</si>
  <si>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</si>
  <si>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90520202182020000151</t>
  </si>
  <si>
    <t>90520202181020000151</t>
  </si>
  <si>
    <t>Субсидии бюджетам  субъектов  Российской Федерации на возмещение части процентной  ставки  по краткосрочным  кредитам  (займам)  на  развитие  растениеводства,  переработки  и  реализации  продукции  растениеводства</t>
  </si>
  <si>
    <t>90520202177020000151</t>
  </si>
  <si>
    <t>Субсидии бюджетам  субъектов  Российской  Федерации на возмещение части затрат на  закладку и  уход  за многолетними плодовыми и ягодными насаждениями</t>
  </si>
  <si>
    <t>90520202176020000151</t>
  </si>
  <si>
    <t>Субсидии бюджетам  субъектов  Российской Федерации на возмещение части затрат на раскорчевку  выбывших  из   эксплуатации  старых  садов  и рекультивацию  раскорчеванных площадей</t>
  </si>
  <si>
    <t>90520202174020000151</t>
  </si>
  <si>
    <t>Субсидии бюджетам субъектов Российской Федерации на возмещение части затрат на приобретение элитных семян</t>
  </si>
  <si>
    <t>90511705020020000180</t>
  </si>
  <si>
    <t>90511690020020000140</t>
  </si>
  <si>
    <t>90511302062020000130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</si>
  <si>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</si>
  <si>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90511103020020000120</t>
  </si>
  <si>
    <t>90411690020020000140</t>
  </si>
  <si>
    <t>90321902000020000151</t>
  </si>
  <si>
    <t>90321802040020000151</t>
  </si>
  <si>
    <t>90321802030020000151</t>
  </si>
  <si>
    <t>90321802010020000180</t>
  </si>
  <si>
    <t>90311705020020000180</t>
  </si>
  <si>
    <t>90311690020020000140</t>
  </si>
  <si>
    <t>90310807380010000110</t>
  </si>
  <si>
    <t>90310807082010000110</t>
  </si>
  <si>
    <t>90121902000020000151</t>
  </si>
  <si>
    <t>90121802010020000180</t>
  </si>
  <si>
    <t>90120204066020000151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</si>
  <si>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</si>
  <si>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90120204064020000151</t>
  </si>
  <si>
    <t>90120204062020000151</t>
  </si>
  <si>
    <t>90120204055020000151</t>
  </si>
  <si>
    <t>Межбюджетные  трансферты,   передаваемые  бюджетам субъектов Российской  Федерации на   финансовое   обеспечение    закупок антивирусных препаратов для профилактики и лечения лиц,  инфицированных  вирусами  иммунодефицита человека и гепатитов B  и  C</t>
  </si>
  <si>
    <t>90120204017020000151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</si>
  <si>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</si>
  <si>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90120203068020000151</t>
  </si>
  <si>
    <t>90120202208020000151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</si>
  <si>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«Развитие здравоохранения»</t>
  </si>
  <si>
    <t>90111690020020000140</t>
  </si>
  <si>
    <t>31810807120010000110</t>
  </si>
  <si>
    <t>31810807110010000110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</si>
  <si>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</si>
  <si>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Денежные взыскания (штрафы) за нарушение законодательства Российской Федерации о безопасности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</si>
  <si>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</si>
  <si>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Денежные взыскания (штрафы) за нарушение законодательства о налогах и сборах</t>
  </si>
  <si>
    <t>18211202030010000120</t>
  </si>
  <si>
    <t>Налог с продаж</t>
  </si>
  <si>
    <t>Налог на пользователей автомобильных дорог</t>
  </si>
  <si>
    <t>Налог с владельцев транспортных средств и налог на приобретение автотранспортных средств</t>
  </si>
  <si>
    <t>Налог на имущество предприятий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</si>
  <si>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</si>
  <si>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Сбор за пользование объектами водных биологических ресурсов (по внутренним водным объектам)</t>
  </si>
  <si>
    <t>18210704030010000110</t>
  </si>
  <si>
    <t>Транспортный налог с физических лиц</t>
  </si>
  <si>
    <t>18210604012020000110</t>
  </si>
  <si>
    <t>Транспортный налог с организаций</t>
  </si>
  <si>
    <t>18210604011020000110</t>
  </si>
  <si>
    <t>Налог на имущество организаций по имуществу, входящему в Единую систему газоснабжения</t>
  </si>
  <si>
    <t>18210602020020000110</t>
  </si>
  <si>
    <t>Налог на имущество организаций по имуществу, не входящему в Единую систему газоснабжения</t>
  </si>
  <si>
    <t>18210602010020000110</t>
  </si>
  <si>
    <t>Акцизы на сидр, пуаре, медовуху, производимые на территории Российской Федерации</t>
  </si>
  <si>
    <t>18210302120010000110</t>
  </si>
  <si>
    <t>18210102040010000110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</si>
  <si>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</si>
  <si>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</si>
  <si>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18210102020010000110</t>
  </si>
  <si>
    <t>18210102010010000110</t>
  </si>
  <si>
    <t>Налог на прибыль организаций, зачисляемый в бюджеты субъектов Российской Федерации</t>
  </si>
  <si>
    <t>18210101012020000110</t>
  </si>
  <si>
    <t>Денежные взыскания (штрафы) за нарушение Федерального закона "О пожарной безопасности"</t>
  </si>
  <si>
    <t>16111633020020000140</t>
  </si>
  <si>
    <t>Денежные взыскания (штрафы) за нарушение законодательства о рекламе</t>
  </si>
  <si>
    <t>16111626000010000140</t>
  </si>
  <si>
    <t>10010302260010000110</t>
  </si>
  <si>
    <t>10010302250010000110</t>
  </si>
  <si>
    <t>10010302240010000110</t>
  </si>
  <si>
    <t>10010302230010000110</t>
  </si>
  <si>
    <t>Плата за иные виды негативного воздействия на окружающую среду</t>
  </si>
  <si>
    <t>04811201040010000120</t>
  </si>
  <si>
    <t>Плата за выбросы загрязняющих веществ в  водные объекты</t>
  </si>
  <si>
    <t>04811201030010000120</t>
  </si>
  <si>
    <t>Плата за выбросы загрязняющих веществ в атмосферный воздух передвижными объектами</t>
  </si>
  <si>
    <t>04811201020010000120</t>
  </si>
  <si>
    <t>Плата за выбросы загрязняющих веществ в атмосферный воздух стационарными объектами</t>
  </si>
  <si>
    <t>04811201010010000120</t>
  </si>
  <si>
    <t>ОТЧЕТ</t>
  </si>
  <si>
    <t>об исполнении республиканского бюджета Республики Алтай</t>
  </si>
  <si>
    <t>Единица измерения: 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</si>
  <si>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</si>
  <si>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</si>
  <si>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</si>
  <si>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</si>
  <si>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</si>
  <si>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</si>
  <si>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 назначения</t>
  </si>
  <si>
    <t>Доходы бюджета - всего</t>
  </si>
  <si>
    <t>010</t>
  </si>
  <si>
    <t>в том числе:</t>
  </si>
  <si>
    <t>Управление Федеральной службы по надзору в сфере природопользования по Алтайскому краю и Республике Алтай</t>
  </si>
  <si>
    <t>Федеральное агентство лесного хозяйства</t>
  </si>
  <si>
    <t>Управление Федеральной антимонопольной службы по Республике Алтай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</si>
  <si>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Алтай</t>
  </si>
  <si>
    <t>Управление Федеральной налоговой службы по Республике Алтай</t>
  </si>
  <si>
    <t>Министерство внутренних дел по Республике Алтай</t>
  </si>
  <si>
    <t xml:space="preserve">Министерство здравоохранения Республики Алтай </t>
  </si>
  <si>
    <t>Министерство культуры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</si>
  <si>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</si>
  <si>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</si>
  <si>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</si>
  <si>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</si>
  <si>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Государственная жилищная инспекция Республики Алтай</t>
  </si>
  <si>
    <t>Министерство экономического развития и инвестиций Республики Алтай</t>
  </si>
  <si>
    <t>Комитет по делам архивов Республики Алтай</t>
  </si>
  <si>
    <t>Контрольно-счетная палата Республики Алтай</t>
  </si>
  <si>
    <t>Комитет по тарифам Республики Алтай</t>
  </si>
  <si>
    <t>Избирательная комиссия Республики Алтай</t>
  </si>
  <si>
    <t>Государственное Собрание - Эл Курултай Республики Алтай</t>
  </si>
  <si>
    <t>Правительство Республики Алтай</t>
  </si>
  <si>
    <t>Инспекция Республики Алтай по надзору за техническим состоянием самоходных машин и других видов техники</t>
  </si>
  <si>
    <t>Комитет занятости населения Республики Алтай</t>
  </si>
  <si>
    <t>Министерство туризма и  предпринимательства Республики Алтай</t>
  </si>
  <si>
    <t>18210904010020000110</t>
  </si>
  <si>
    <t>18210101020010000110</t>
  </si>
  <si>
    <t>18210904020020000110</t>
  </si>
  <si>
    <t>18210904030010000110</t>
  </si>
  <si>
    <t>18210906010020000110</t>
  </si>
  <si>
    <t>04811201050010000120</t>
  </si>
  <si>
    <t>05311627000010000140</t>
  </si>
  <si>
    <t>17711627000010000140</t>
  </si>
  <si>
    <t>18210901020040000110</t>
  </si>
  <si>
    <t>18211603020020000140</t>
  </si>
  <si>
    <t>18811630012010000140</t>
  </si>
  <si>
    <t>18811630020010000140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</si>
  <si>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</si>
  <si>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</si>
  <si>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Управление Министерства юстиции Российской Федерации по Республике Алтай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</si>
  <si>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</si>
  <si>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</si>
  <si>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</t>
  </si>
  <si>
    <t>Субсидии бюджетам  субъектов  Российской Федерации на возмещение части процентной  ставки  по  инвестиционным  кредитам (займам)  на  развитие  растениеводства,  переработки и развития инфраструктуры  и  логистического  обеспечения рынков продукции растениеводства</t>
  </si>
  <si>
    <t>Субсидии бюджетам  субъектов  Российской Федерации на возмещение части процентной ставки по инвестиционным кредитам (займам)  на  развитие   животноводства,   переработки и развития инфраструктуры  и  логистического   обеспечения   рынков   продукции животноводства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</si>
  <si>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</si>
  <si>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 органами исполнительной власти субъектов Российской Федерации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</si>
  <si>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</si>
  <si>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УТВЕРЖДЕН </t>
  </si>
  <si>
    <t xml:space="preserve"> постановлением Правительства </t>
  </si>
  <si>
    <t xml:space="preserve"> Республики Алтай </t>
  </si>
  <si>
    <t>Прочие доходы от компенсации затрат  бюджетов субъектов Российской Федерации</t>
  </si>
  <si>
    <t>90611302992020000130</t>
  </si>
  <si>
    <t>90711302992020000130</t>
  </si>
  <si>
    <t>10611630012010000140</t>
  </si>
  <si>
    <t>90711637020020000140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</si>
  <si>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</si>
  <si>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91011701020020000180</t>
  </si>
  <si>
    <t>91611705020020000180</t>
  </si>
  <si>
    <t>91320202133020000151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</si>
  <si>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</si>
  <si>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90520202186020000151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</si>
  <si>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</si>
  <si>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90520202195020000151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</si>
  <si>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</si>
  <si>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90520202199020000151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</si>
  <si>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</si>
  <si>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90320202204020000151</t>
  </si>
  <si>
    <t>Субсидии бюджетам субъектов Российской Федерации на модернизацию региональных систем дошкольного образования</t>
  </si>
  <si>
    <t>Доходы бюджетов субъектов Российской Федерации от возврата иными организациями остатков субсидий прошлых лет</t>
  </si>
  <si>
    <t>92321802040020000151</t>
  </si>
  <si>
    <t>18811626000010000140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</si>
  <si>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</si>
  <si>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</si>
  <si>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Управление Федерального казначейства по Республике Алтай</t>
  </si>
  <si>
    <t>Регулярные платежи за пользование недрами при пользовании недрами  на территории Российской Федерации</t>
  </si>
  <si>
    <t>Плата за 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</si>
  <si>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</si>
  <si>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</si>
  <si>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</si>
  <si>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</si>
  <si>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государственную регистрацию политических партий и региональных отделений политической партии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</si>
  <si>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</si>
  <si>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учреждений, а также имущества государственных унитарных предприятий субъектов Российской Федерации, в том числе казенных)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</si>
  <si>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</si>
  <si>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</si>
  <si>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</si>
  <si>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</t>
  </si>
  <si>
    <t>10010302290010000110</t>
  </si>
  <si>
    <t>Возврат сумм доходов от уплаты акцизов на топливо печное бытовое, вырабатываемое из дизельных функций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</si>
  <si>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90310807390010000110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</si>
  <si>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</si>
  <si>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</si>
  <si>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</si>
  <si>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</si>
  <si>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90511701020020000180</t>
  </si>
  <si>
    <t>Субсидии бюджетам субъектов Российской Федерации на поощрение лучших учителей</t>
  </si>
  <si>
    <t>90320202067020000151</t>
  </si>
  <si>
    <t>91020702030020000180</t>
  </si>
  <si>
    <t>90720204089020000151</t>
  </si>
  <si>
    <t>Межбюджетные трансферты, передаваемые бюджетам субъектов Российской Федерации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</si>
  <si>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90121802030020000180</t>
  </si>
  <si>
    <t>10611630020010000140</t>
  </si>
  <si>
    <t>19210807100010000110</t>
  </si>
  <si>
    <t>90121802020020000180</t>
  </si>
  <si>
    <t>90220204025020000151</t>
  </si>
  <si>
    <t>90221802030020000151</t>
  </si>
  <si>
    <t>90221802040020000151</t>
  </si>
  <si>
    <t>32110807020010000110</t>
  </si>
  <si>
    <t>18210101014020000110</t>
  </si>
  <si>
    <t>90510807142010000110</t>
  </si>
  <si>
    <t>90511502020020000140</t>
  </si>
  <si>
    <t>90520202179020000151</t>
  </si>
  <si>
    <t>90620204999020000151</t>
  </si>
  <si>
    <t>90621802030020000151</t>
  </si>
  <si>
    <t>90711630012010000140</t>
  </si>
  <si>
    <t>90720204091020000151</t>
  </si>
  <si>
    <t>90811701020020000180</t>
  </si>
  <si>
    <t>90810807400010000110</t>
  </si>
  <si>
    <t>90921802040020000151</t>
  </si>
  <si>
    <t>91011302992020000130</t>
  </si>
  <si>
    <t>91020202101020000151</t>
  </si>
  <si>
    <t>91020203025020000151</t>
  </si>
  <si>
    <t>91020203123020000151</t>
  </si>
  <si>
    <t>91020204081020000151</t>
  </si>
  <si>
    <t>91021802030020000151</t>
  </si>
  <si>
    <t>Комитет по молодежной политике, физической культуре и спорту Республики Алтай</t>
  </si>
  <si>
    <t>91321802010020000180</t>
  </si>
  <si>
    <t>91711701020020000180</t>
  </si>
  <si>
    <t>91911105022020000120</t>
  </si>
  <si>
    <t>91911105026100000120</t>
  </si>
  <si>
    <t>91911107012020000120</t>
  </si>
  <si>
    <t>91911109042020000120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</si>
  <si>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</si>
  <si>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</si>
  <si>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</si>
  <si>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</si>
  <si>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</si>
  <si>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</si>
  <si>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</si>
  <si>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</si>
  <si>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</si>
  <si>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91911402023020000410</t>
  </si>
  <si>
    <t>91911406022020000430</t>
  </si>
  <si>
    <t>91921902000020000151</t>
  </si>
  <si>
    <t>93111301992020000130</t>
  </si>
  <si>
    <t>Комитет по делам записи актов гражданского состояния и архивов Республики Алтай</t>
  </si>
  <si>
    <t>92810807082010000110</t>
  </si>
  <si>
    <t>92811701020020000180</t>
  </si>
  <si>
    <t>92820702030020000180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</si>
  <si>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</si>
  <si>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Министерство образования и науки Республики Алтай</t>
  </si>
  <si>
    <t>Министерство труда, социального развития и занятости населения  Республики Алтай</t>
  </si>
  <si>
    <t>Министерство природных ресурсов, экологии и имущественных отношений Республики Алтай</t>
  </si>
  <si>
    <t>18210807010010000110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</si>
  <si>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</si>
  <si>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Отдел Федеральной миграционной службы по Республике Алтай</t>
  </si>
  <si>
    <t>Управление Федеральной службы государственной регистрации, кадастра и картографии по Республике Алтай</t>
  </si>
  <si>
    <t xml:space="preserve"> от «______»_________ 2015 г. №___ </t>
  </si>
  <si>
    <t>Комитет информатизации, телекоммуникаций и связи Республики Алтай</t>
  </si>
  <si>
    <t>92920204061020000151</t>
  </si>
  <si>
    <t>Министерство экономического развития и туризма Республики Алтай</t>
  </si>
  <si>
    <t>за первое полугодие 2015 года</t>
  </si>
  <si>
    <t>18210903082020000110</t>
  </si>
  <si>
    <t>90111302992020000130</t>
  </si>
  <si>
    <t>90220204052020000151</t>
  </si>
  <si>
    <t>90220204053020000151</t>
  </si>
  <si>
    <t>90220204999020000151</t>
  </si>
  <si>
    <t>90220702030020000180</t>
  </si>
  <si>
    <t>90320202077020000151</t>
  </si>
  <si>
    <t>90320204042020000151</t>
  </si>
  <si>
    <t>90520202051020000151</t>
  </si>
  <si>
    <t>90520202077020000151</t>
  </si>
  <si>
    <t>90520202194020000151</t>
  </si>
  <si>
    <t>90711646020020000140</t>
  </si>
  <si>
    <t>90711701020020000180</t>
  </si>
  <si>
    <t>90711705070020000180</t>
  </si>
  <si>
    <t>90720204067020000151</t>
  </si>
  <si>
    <t>90720204095020000151</t>
  </si>
  <si>
    <t>91020204085020000151</t>
  </si>
  <si>
    <t>91320202220020000151</t>
  </si>
  <si>
    <t>91920204083020000151</t>
  </si>
  <si>
    <t>92211705020020000180</t>
  </si>
  <si>
    <t>92221802020020000180</t>
  </si>
  <si>
    <t>92821802030020000151</t>
  </si>
  <si>
    <t>92821802030020000180</t>
  </si>
  <si>
    <t>92911705020020000180</t>
  </si>
  <si>
    <t>Межбюджетные трансферты, передаваемые бюджету Республики Алтай на софинансирование расходов по договору финансовой аренды (лизинга) вертолета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</si>
  <si>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</si>
  <si>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</si>
  <si>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</si>
  <si>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</si>
  <si>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реализацию федеральных целевых программ</t>
  </si>
  <si>
    <t>90720302040020000180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</si>
  <si>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</si>
  <si>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Прочие неналоговые доходы бюджетов субъектов Российской Федерации от поступления денежных средств, внесенных участником конкурса (аукциона), проводимого в целях заключения государственного контракта, финансируемого за счет средств дорожных фондов субъектов Российской Федерации, в качестве обеспечения заявки на участие в таком конкурсе (аукционе) в случае уклонения участника конкурса (аукциона) от заключения данного контракта и в иных случаях, установленных законодательством Российской Федерации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</si>
  <si>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</si>
  <si>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</si>
  <si>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в сфере дорожного хозяйства по решениям Правительства Российской Федерации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</si>
  <si>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</si>
  <si>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Межбюджетные трансферты, передаваемые бюджетам субъектов Российской Федерации на 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</t>
  </si>
  <si>
    <t>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</t>
  </si>
  <si>
    <t>92821902000020000151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</si>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</sst>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;[Red]\-#,##0.00;0.00"/>
    <numFmt numFmtId="165" formatCode="000000000"/>
    <numFmt numFmtId="166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11" fillId="0" borderId="0"/>
  </cellStyleXfs>
  <cellXfs count="122">
    <xf numFmtId="0" fontId="0" fillId="0" borderId="0" xfId="0"/>
    <xf numFmtId="0" fontId="8" fillId="0" borderId="0" xfId="4" applyFont="1" applyFill="1" applyAlignment="1" applyProtection="1">
      <alignment horizontal="justify" vertical="top"/>
      <protection hidden="1"/>
    </xf>
    <xf numFmtId="49" fontId="8" fillId="0" borderId="0" xfId="4" applyNumberFormat="1" applyFont="1" applyFill="1" applyAlignment="1" applyProtection="1">
      <alignment vertical="top"/>
      <protection hidden="1"/>
    </xf>
    <xf numFmtId="0" fontId="8" fillId="0" borderId="0" xfId="4" applyFont="1" applyFill="1" applyAlignment="1" applyProtection="1">
      <alignment vertical="top"/>
      <protection hidden="1"/>
    </xf>
    <xf numFmtId="49" fontId="7" fillId="0" borderId="10" xfId="7" applyNumberFormat="1" applyFont="1" applyFill="1" applyBorder="1" applyAlignment="1">
      <alignment horizontal="justify" vertical="top" wrapText="1" shrinkToFit="1"/>
    </xf>
    <xf numFmtId="49" fontId="7" fillId="0" borderId="9" xfId="7" applyNumberFormat="1" applyFont="1" applyFill="1" applyBorder="1" applyAlignment="1">
      <alignment horizontal="center" vertical="center" wrapText="1"/>
    </xf>
    <xf numFmtId="49" fontId="7" fillId="0" borderId="10" xfId="7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8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7" applyNumberFormat="1" applyFont="1" applyFill="1" applyBorder="1" applyAlignment="1" applyProtection="1">
      <alignment horizontal="center" vertical="center" wrapText="1"/>
      <protection hidden="1"/>
    </xf>
    <xf numFmtId="49" fontId="8" fillId="0" borderId="11" xfId="9" applyNumberFormat="1" applyFont="1" applyFill="1" applyBorder="1" applyAlignment="1" applyProtection="1">
      <alignment horizontal="center" vertical="top"/>
      <protection hidden="1"/>
    </xf>
    <xf numFmtId="49" fontId="8" fillId="0" borderId="4" xfId="9" applyNumberFormat="1" applyFont="1" applyFill="1" applyBorder="1" applyAlignment="1" applyProtection="1">
      <alignment horizontal="center" vertical="top"/>
      <protection hidden="1"/>
    </xf>
    <xf numFmtId="0" fontId="8" fillId="0" borderId="5" xfId="2" applyNumberFormat="1" applyFont="1" applyFill="1" applyBorder="1" applyAlignment="1" applyProtection="1">
      <alignment horizontal="left" vertical="top" wrapText="1"/>
      <protection hidden="1"/>
    </xf>
    <xf numFmtId="0" fontId="8" fillId="0" borderId="8" xfId="6" applyNumberFormat="1" applyFont="1" applyFill="1" applyBorder="1" applyAlignment="1" applyProtection="1">
      <alignment horizontal="justify" vertical="top" wrapText="1"/>
      <protection hidden="1"/>
    </xf>
    <xf numFmtId="49" fontId="8" fillId="0" borderId="7" xfId="6" applyNumberFormat="1" applyFont="1" applyFill="1" applyBorder="1" applyAlignment="1" applyProtection="1">
      <alignment horizontal="center" vertical="top" wrapText="1"/>
      <protection hidden="1"/>
    </xf>
    <xf numFmtId="0" fontId="8" fillId="0" borderId="7" xfId="6" applyNumberFormat="1" applyFont="1" applyFill="1" applyBorder="1" applyAlignment="1" applyProtection="1">
      <alignment horizontal="center" vertical="top" wrapText="1"/>
      <protection hidden="1"/>
    </xf>
    <xf numFmtId="0" fontId="8" fillId="0" borderId="12" xfId="6" applyNumberFormat="1" applyFont="1" applyFill="1" applyBorder="1" applyAlignment="1" applyProtection="1">
      <alignment horizontal="center" vertical="top"/>
      <protection hidden="1"/>
    </xf>
    <xf numFmtId="0" fontId="7" fillId="0" borderId="4" xfId="2" applyNumberFormat="1" applyFont="1" applyFill="1" applyBorder="1" applyAlignment="1" applyProtection="1">
      <alignment horizontal="center" vertical="center" wrapText="1"/>
      <protection hidden="1"/>
    </xf>
    <xf numFmtId="49" fontId="8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2" applyNumberFormat="1" applyFont="1" applyFill="1" applyBorder="1" applyAlignment="1" applyProtection="1">
      <alignment vertical="top" wrapText="1"/>
      <protection hidden="1"/>
    </xf>
    <xf numFmtId="0" fontId="8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8" fillId="0" borderId="0" xfId="4" applyFont="1" applyFill="1" applyAlignment="1" applyProtection="1">
      <alignment horizontal="justify" vertical="top" wrapText="1"/>
      <protection hidden="1"/>
    </xf>
    <xf numFmtId="165" fontId="8" fillId="0" borderId="6" xfId="9" applyNumberFormat="1" applyFont="1" applyFill="1" applyBorder="1" applyAlignment="1" applyProtection="1">
      <alignment horizontal="justify" vertical="top" wrapText="1"/>
      <protection hidden="1"/>
    </xf>
    <xf numFmtId="165" fontId="8" fillId="0" borderId="5" xfId="9" applyNumberFormat="1" applyFont="1" applyFill="1" applyBorder="1" applyAlignment="1" applyProtection="1">
      <alignment horizontal="justify" vertical="top" wrapText="1"/>
      <protection hidden="1"/>
    </xf>
    <xf numFmtId="0" fontId="8" fillId="0" borderId="5" xfId="14" applyNumberFormat="1" applyFont="1" applyFill="1" applyBorder="1" applyAlignment="1" applyProtection="1">
      <alignment horizontal="left" vertical="top" wrapText="1"/>
      <protection hidden="1"/>
    </xf>
    <xf numFmtId="0" fontId="8" fillId="0" borderId="5" xfId="15" applyNumberFormat="1" applyFont="1" applyFill="1" applyBorder="1" applyAlignment="1" applyProtection="1">
      <alignment horizontal="left" vertical="top" wrapText="1"/>
      <protection hidden="1"/>
    </xf>
    <xf numFmtId="0" fontId="8" fillId="0" borderId="5" xfId="16" applyNumberFormat="1" applyFont="1" applyFill="1" applyBorder="1" applyAlignment="1" applyProtection="1">
      <alignment horizontal="left" vertical="top" wrapText="1"/>
      <protection hidden="1"/>
    </xf>
    <xf numFmtId="0" fontId="8" fillId="0" borderId="5" xfId="18" applyNumberFormat="1" applyFont="1" applyFill="1" applyBorder="1" applyAlignment="1" applyProtection="1">
      <alignment horizontal="left" vertical="top" wrapText="1"/>
      <protection hidden="1"/>
    </xf>
    <xf numFmtId="0" fontId="8" fillId="0" borderId="5" xfId="19" applyNumberFormat="1" applyFont="1" applyFill="1" applyBorder="1" applyAlignment="1" applyProtection="1">
      <alignment horizontal="left" vertical="top" wrapText="1"/>
      <protection hidden="1"/>
    </xf>
    <xf numFmtId="0" fontId="8" fillId="0" borderId="5" xfId="20" applyNumberFormat="1" applyFont="1" applyFill="1" applyBorder="1" applyAlignment="1" applyProtection="1">
      <alignment horizontal="left" vertical="top" wrapText="1"/>
      <protection hidden="1"/>
    </xf>
    <xf numFmtId="0" fontId="8" fillId="0" borderId="5" xfId="21" applyNumberFormat="1" applyFont="1" applyFill="1" applyBorder="1" applyAlignment="1" applyProtection="1">
      <alignment horizontal="left" vertical="top" wrapText="1"/>
      <protection hidden="1"/>
    </xf>
    <xf numFmtId="0" fontId="8" fillId="0" borderId="5" xfId="22" applyNumberFormat="1" applyFont="1" applyFill="1" applyBorder="1" applyAlignment="1" applyProtection="1">
      <alignment horizontal="left" vertical="top" wrapText="1"/>
      <protection hidden="1"/>
    </xf>
    <xf numFmtId="0" fontId="8" fillId="0" borderId="5" xfId="23" applyNumberFormat="1" applyFont="1" applyFill="1" applyBorder="1" applyAlignment="1" applyProtection="1">
      <alignment horizontal="left" vertical="top" wrapText="1"/>
      <protection hidden="1"/>
    </xf>
    <xf numFmtId="0" fontId="8" fillId="0" borderId="5" xfId="24" applyNumberFormat="1" applyFont="1" applyFill="1" applyBorder="1" applyAlignment="1" applyProtection="1">
      <alignment horizontal="left" vertical="top" wrapText="1"/>
      <protection hidden="1"/>
    </xf>
    <xf numFmtId="0" fontId="8" fillId="0" borderId="5" xfId="25" applyNumberFormat="1" applyFont="1" applyFill="1" applyBorder="1" applyAlignment="1" applyProtection="1">
      <alignment horizontal="left" vertical="top" wrapText="1"/>
      <protection hidden="1"/>
    </xf>
    <xf numFmtId="0" fontId="8" fillId="0" borderId="5" xfId="27" applyNumberFormat="1" applyFont="1" applyFill="1" applyBorder="1" applyAlignment="1" applyProtection="1">
      <alignment horizontal="left" vertical="top" wrapText="1"/>
      <protection hidden="1"/>
    </xf>
    <xf numFmtId="0" fontId="8" fillId="0" borderId="5" xfId="28" applyNumberFormat="1" applyFont="1" applyFill="1" applyBorder="1" applyAlignment="1" applyProtection="1">
      <alignment horizontal="left" vertical="top" wrapText="1"/>
      <protection hidden="1"/>
    </xf>
    <xf numFmtId="0" fontId="8" fillId="0" borderId="5" xfId="29" applyNumberFormat="1" applyFont="1" applyFill="1" applyBorder="1" applyAlignment="1" applyProtection="1">
      <alignment horizontal="left" vertical="top" wrapText="1"/>
      <protection hidden="1"/>
    </xf>
    <xf numFmtId="0" fontId="8" fillId="0" borderId="5" xfId="30" applyNumberFormat="1" applyFont="1" applyFill="1" applyBorder="1" applyAlignment="1" applyProtection="1">
      <alignment horizontal="left" vertical="top" wrapText="1"/>
      <protection hidden="1"/>
    </xf>
    <xf numFmtId="0" fontId="8" fillId="0" borderId="5" xfId="31" applyNumberFormat="1" applyFont="1" applyFill="1" applyBorder="1" applyAlignment="1" applyProtection="1">
      <alignment horizontal="left" vertical="top" wrapText="1"/>
      <protection hidden="1"/>
    </xf>
    <xf numFmtId="0" fontId="8" fillId="0" borderId="5" xfId="32" applyNumberFormat="1" applyFont="1" applyFill="1" applyBorder="1" applyAlignment="1" applyProtection="1">
      <alignment horizontal="left" vertical="top" wrapText="1"/>
      <protection hidden="1"/>
    </xf>
    <xf numFmtId="0" fontId="8" fillId="0" borderId="5" xfId="33" applyNumberFormat="1" applyFont="1" applyFill="1" applyBorder="1" applyAlignment="1" applyProtection="1">
      <alignment horizontal="left" vertical="top" wrapText="1"/>
      <protection hidden="1"/>
    </xf>
    <xf numFmtId="0" fontId="8" fillId="0" borderId="5" xfId="34" applyNumberFormat="1" applyFont="1" applyFill="1" applyBorder="1" applyAlignment="1" applyProtection="1">
      <alignment horizontal="left" vertical="top" wrapText="1"/>
      <protection hidden="1"/>
    </xf>
    <xf numFmtId="0" fontId="8" fillId="0" borderId="5" xfId="35" applyNumberFormat="1" applyFont="1" applyFill="1" applyBorder="1" applyAlignment="1" applyProtection="1">
      <alignment horizontal="left" vertical="top" wrapText="1"/>
      <protection hidden="1"/>
    </xf>
    <xf numFmtId="0" fontId="8" fillId="0" borderId="5" xfId="36" applyNumberFormat="1" applyFont="1" applyFill="1" applyBorder="1" applyAlignment="1" applyProtection="1">
      <alignment horizontal="left" vertical="top" wrapText="1"/>
      <protection hidden="1"/>
    </xf>
    <xf numFmtId="0" fontId="8" fillId="0" borderId="5" xfId="37" applyNumberFormat="1" applyFont="1" applyFill="1" applyBorder="1" applyAlignment="1" applyProtection="1">
      <alignment horizontal="left" vertical="top" wrapText="1"/>
      <protection hidden="1"/>
    </xf>
    <xf numFmtId="0" fontId="8" fillId="0" borderId="5" xfId="38" applyNumberFormat="1" applyFont="1" applyFill="1" applyBorder="1" applyAlignment="1" applyProtection="1">
      <alignment horizontal="left" vertical="top" wrapText="1"/>
      <protection hidden="1"/>
    </xf>
    <xf numFmtId="49" fontId="8" fillId="0" borderId="0" xfId="4" applyNumberFormat="1" applyFont="1" applyFill="1" applyAlignment="1" applyProtection="1">
      <alignment horizontal="center" vertical="center"/>
      <protection hidden="1"/>
    </xf>
    <xf numFmtId="49" fontId="8" fillId="0" borderId="7" xfId="6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4" applyNumberFormat="1" applyFont="1" applyFill="1" applyBorder="1" applyAlignment="1" applyProtection="1">
      <alignment horizontal="center" vertical="center"/>
      <protection hidden="1"/>
    </xf>
    <xf numFmtId="0" fontId="8" fillId="0" borderId="4" xfId="15" applyNumberFormat="1" applyFont="1" applyFill="1" applyBorder="1" applyAlignment="1" applyProtection="1">
      <alignment horizontal="center" vertical="center"/>
      <protection hidden="1"/>
    </xf>
    <xf numFmtId="0" fontId="8" fillId="0" borderId="4" xfId="16" applyNumberFormat="1" applyFont="1" applyFill="1" applyBorder="1" applyAlignment="1" applyProtection="1">
      <alignment horizontal="center" vertical="center"/>
      <protection hidden="1"/>
    </xf>
    <xf numFmtId="0" fontId="8" fillId="0" borderId="4" xfId="18" applyNumberFormat="1" applyFont="1" applyFill="1" applyBorder="1" applyAlignment="1" applyProtection="1">
      <alignment horizontal="center" vertical="center"/>
      <protection hidden="1"/>
    </xf>
    <xf numFmtId="0" fontId="8" fillId="0" borderId="4" xfId="20" applyNumberFormat="1" applyFont="1" applyFill="1" applyBorder="1" applyAlignment="1" applyProtection="1">
      <alignment horizontal="center" vertical="center"/>
      <protection hidden="1"/>
    </xf>
    <xf numFmtId="0" fontId="8" fillId="0" borderId="4" xfId="21" applyNumberFormat="1" applyFont="1" applyFill="1" applyBorder="1" applyAlignment="1" applyProtection="1">
      <alignment horizontal="center" vertical="center"/>
      <protection hidden="1"/>
    </xf>
    <xf numFmtId="0" fontId="8" fillId="0" borderId="4" xfId="22" applyNumberFormat="1" applyFont="1" applyFill="1" applyBorder="1" applyAlignment="1" applyProtection="1">
      <alignment horizontal="center" vertical="center"/>
      <protection hidden="1"/>
    </xf>
    <xf numFmtId="0" fontId="8" fillId="0" borderId="4" xfId="23" applyNumberFormat="1" applyFont="1" applyFill="1" applyBorder="1" applyAlignment="1" applyProtection="1">
      <alignment horizontal="center" vertical="center"/>
      <protection hidden="1"/>
    </xf>
    <xf numFmtId="0" fontId="8" fillId="0" borderId="4" xfId="24" applyNumberFormat="1" applyFont="1" applyFill="1" applyBorder="1" applyAlignment="1" applyProtection="1">
      <alignment horizontal="center" vertical="center"/>
      <protection hidden="1"/>
    </xf>
    <xf numFmtId="0" fontId="8" fillId="0" borderId="4" xfId="25" applyNumberFormat="1" applyFont="1" applyFill="1" applyBorder="1" applyAlignment="1" applyProtection="1">
      <alignment horizontal="center" vertical="center"/>
      <protection hidden="1"/>
    </xf>
    <xf numFmtId="0" fontId="8" fillId="0" borderId="4" xfId="27" applyNumberFormat="1" applyFont="1" applyFill="1" applyBorder="1" applyAlignment="1" applyProtection="1">
      <alignment horizontal="center" vertical="center"/>
      <protection hidden="1"/>
    </xf>
    <xf numFmtId="0" fontId="8" fillId="0" borderId="4" xfId="28" applyNumberFormat="1" applyFont="1" applyFill="1" applyBorder="1" applyAlignment="1" applyProtection="1">
      <alignment horizontal="center" vertical="center"/>
      <protection hidden="1"/>
    </xf>
    <xf numFmtId="0" fontId="8" fillId="0" borderId="4" xfId="30" applyNumberFormat="1" applyFont="1" applyFill="1" applyBorder="1" applyAlignment="1" applyProtection="1">
      <alignment horizontal="center" vertical="center"/>
      <protection hidden="1"/>
    </xf>
    <xf numFmtId="0" fontId="8" fillId="0" borderId="4" xfId="31" applyNumberFormat="1" applyFont="1" applyFill="1" applyBorder="1" applyAlignment="1" applyProtection="1">
      <alignment horizontal="center" vertical="center"/>
      <protection hidden="1"/>
    </xf>
    <xf numFmtId="0" fontId="8" fillId="0" borderId="4" xfId="32" applyNumberFormat="1" applyFont="1" applyFill="1" applyBorder="1" applyAlignment="1" applyProtection="1">
      <alignment horizontal="center" vertical="center"/>
      <protection hidden="1"/>
    </xf>
    <xf numFmtId="0" fontId="8" fillId="0" borderId="4" xfId="33" applyNumberFormat="1" applyFont="1" applyFill="1" applyBorder="1" applyAlignment="1" applyProtection="1">
      <alignment horizontal="center" vertical="center"/>
      <protection hidden="1"/>
    </xf>
    <xf numFmtId="0" fontId="8" fillId="0" borderId="4" xfId="34" applyNumberFormat="1" applyFont="1" applyFill="1" applyBorder="1" applyAlignment="1" applyProtection="1">
      <alignment horizontal="center" vertical="center"/>
      <protection hidden="1"/>
    </xf>
    <xf numFmtId="0" fontId="8" fillId="0" borderId="4" xfId="35" applyNumberFormat="1" applyFont="1" applyFill="1" applyBorder="1" applyAlignment="1" applyProtection="1">
      <alignment horizontal="center" vertical="center"/>
      <protection hidden="1"/>
    </xf>
    <xf numFmtId="0" fontId="8" fillId="0" borderId="4" xfId="36" applyNumberFormat="1" applyFont="1" applyFill="1" applyBorder="1" applyAlignment="1" applyProtection="1">
      <alignment horizontal="center" vertical="center"/>
      <protection hidden="1"/>
    </xf>
    <xf numFmtId="0" fontId="8" fillId="0" borderId="4" xfId="37" applyNumberFormat="1" applyFont="1" applyFill="1" applyBorder="1" applyAlignment="1" applyProtection="1">
      <alignment horizontal="center" vertical="center"/>
      <protection hidden="1"/>
    </xf>
    <xf numFmtId="0" fontId="8" fillId="0" borderId="4" xfId="38" applyNumberFormat="1" applyFont="1" applyFill="1" applyBorder="1" applyAlignment="1" applyProtection="1">
      <alignment horizontal="center" vertical="center"/>
      <protection hidden="1"/>
    </xf>
    <xf numFmtId="49" fontId="8" fillId="0" borderId="4" xfId="18" applyNumberFormat="1" applyFont="1" applyFill="1" applyBorder="1" applyAlignment="1" applyProtection="1">
      <alignment horizontal="center" vertical="center"/>
      <protection hidden="1"/>
    </xf>
    <xf numFmtId="49" fontId="8" fillId="0" borderId="4" xfId="14" applyNumberFormat="1" applyFont="1" applyFill="1" applyBorder="1" applyAlignment="1" applyProtection="1">
      <alignment horizontal="center" vertical="center"/>
      <protection hidden="1"/>
    </xf>
    <xf numFmtId="49" fontId="8" fillId="0" borderId="4" xfId="2" applyNumberFormat="1" applyFont="1" applyFill="1" applyBorder="1" applyAlignment="1" applyProtection="1">
      <alignment horizontal="center" vertical="center"/>
      <protection hidden="1"/>
    </xf>
    <xf numFmtId="49" fontId="8" fillId="0" borderId="4" xfId="19" applyNumberFormat="1" applyFont="1" applyFill="1" applyBorder="1" applyAlignment="1" applyProtection="1">
      <alignment horizontal="center" vertical="center"/>
      <protection hidden="1"/>
    </xf>
    <xf numFmtId="49" fontId="8" fillId="0" borderId="4" xfId="27" applyNumberFormat="1" applyFont="1" applyFill="1" applyBorder="1" applyAlignment="1" applyProtection="1">
      <alignment horizontal="center" vertical="center"/>
      <protection hidden="1"/>
    </xf>
    <xf numFmtId="43" fontId="7" fillId="0" borderId="4" xfId="1" applyFont="1" applyFill="1" applyBorder="1" applyAlignment="1" applyProtection="1">
      <alignment horizontal="center" vertical="center" wrapText="1"/>
      <protection hidden="1"/>
    </xf>
    <xf numFmtId="43" fontId="8" fillId="0" borderId="4" xfId="1" applyFont="1" applyFill="1" applyBorder="1" applyAlignment="1" applyProtection="1">
      <alignment horizontal="center" vertical="center"/>
      <protection hidden="1"/>
    </xf>
    <xf numFmtId="43" fontId="8" fillId="0" borderId="2" xfId="1" applyFont="1" applyFill="1" applyBorder="1" applyAlignment="1" applyProtection="1">
      <alignment horizontal="center" vertical="center"/>
      <protection hidden="1"/>
    </xf>
    <xf numFmtId="43" fontId="8" fillId="0" borderId="11" xfId="1" applyFont="1" applyFill="1" applyBorder="1" applyAlignment="1" applyProtection="1">
      <alignment horizontal="center" vertical="center" wrapText="1"/>
      <protection hidden="1"/>
    </xf>
    <xf numFmtId="49" fontId="8" fillId="0" borderId="4" xfId="24" applyNumberFormat="1" applyFont="1" applyFill="1" applyBorder="1" applyAlignment="1" applyProtection="1">
      <alignment horizontal="center" vertical="center"/>
      <protection hidden="1"/>
    </xf>
    <xf numFmtId="49" fontId="8" fillId="0" borderId="4" xfId="23" applyNumberFormat="1" applyFont="1" applyFill="1" applyBorder="1" applyAlignment="1" applyProtection="1">
      <alignment horizontal="center" vertical="center"/>
      <protection hidden="1"/>
    </xf>
    <xf numFmtId="49" fontId="8" fillId="0" borderId="4" xfId="31" applyNumberFormat="1" applyFont="1" applyFill="1" applyBorder="1" applyAlignment="1" applyProtection="1">
      <alignment horizontal="center" vertical="center"/>
      <protection hidden="1"/>
    </xf>
    <xf numFmtId="49" fontId="8" fillId="0" borderId="4" xfId="30" applyNumberFormat="1" applyFont="1" applyFill="1" applyBorder="1" applyAlignment="1" applyProtection="1">
      <alignment horizontal="center" vertical="center"/>
      <protection hidden="1"/>
    </xf>
    <xf numFmtId="49" fontId="8" fillId="0" borderId="4" xfId="22" applyNumberFormat="1" applyFont="1" applyFill="1" applyBorder="1" applyAlignment="1" applyProtection="1">
      <alignment horizontal="center" vertical="center"/>
      <protection hidden="1"/>
    </xf>
    <xf numFmtId="49" fontId="8" fillId="0" borderId="4" xfId="25" applyNumberFormat="1" applyFont="1" applyFill="1" applyBorder="1" applyAlignment="1" applyProtection="1">
      <alignment horizontal="center" vertical="center"/>
      <protection hidden="1"/>
    </xf>
    <xf numFmtId="49" fontId="8" fillId="0" borderId="4" xfId="15" applyNumberFormat="1" applyFont="1" applyFill="1" applyBorder="1" applyAlignment="1" applyProtection="1">
      <alignment horizontal="center" vertical="center"/>
      <protection hidden="1"/>
    </xf>
    <xf numFmtId="49" fontId="8" fillId="0" borderId="4" xfId="21" applyNumberFormat="1" applyFont="1" applyFill="1" applyBorder="1" applyAlignment="1" applyProtection="1">
      <alignment horizontal="center" vertical="center"/>
      <protection hidden="1"/>
    </xf>
    <xf numFmtId="4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>
      <alignment horizontal="left" vertical="center" wrapText="1"/>
    </xf>
    <xf numFmtId="49" fontId="8" fillId="0" borderId="2" xfId="38" applyNumberFormat="1" applyFont="1" applyFill="1" applyBorder="1" applyAlignment="1" applyProtection="1">
      <alignment horizontal="center" vertical="center"/>
      <protection hidden="1"/>
    </xf>
    <xf numFmtId="0" fontId="6" fillId="0" borderId="0" xfId="7" applyNumberFormat="1" applyFont="1" applyFill="1" applyAlignment="1" applyProtection="1">
      <alignment horizontal="center" vertical="center"/>
      <protection hidden="1"/>
    </xf>
    <xf numFmtId="0" fontId="8" fillId="0" borderId="0" xfId="2" applyFont="1" applyFill="1" applyAlignment="1">
      <alignment wrapText="1"/>
    </xf>
    <xf numFmtId="0" fontId="8" fillId="0" borderId="0" xfId="2" applyFont="1" applyFill="1"/>
    <xf numFmtId="0" fontId="8" fillId="0" borderId="0" xfId="2" applyFont="1" applyFill="1" applyAlignment="1">
      <alignment horizontal="center" vertical="center"/>
    </xf>
    <xf numFmtId="43" fontId="8" fillId="0" borderId="0" xfId="1" applyFont="1" applyFill="1"/>
    <xf numFmtId="43" fontId="8" fillId="0" borderId="3" xfId="1" applyFont="1" applyFill="1" applyBorder="1" applyAlignment="1" applyProtection="1">
      <alignment horizontal="center" vertical="center"/>
      <protection hidden="1"/>
    </xf>
    <xf numFmtId="43" fontId="8" fillId="0" borderId="1" xfId="1" applyFont="1" applyFill="1" applyBorder="1" applyAlignment="1" applyProtection="1">
      <alignment horizontal="center" vertical="center"/>
      <protection hidden="1"/>
    </xf>
    <xf numFmtId="0" fontId="8" fillId="0" borderId="0" xfId="2" applyFont="1" applyFill="1" applyBorder="1" applyAlignment="1" applyProtection="1">
      <alignment wrapText="1"/>
      <protection hidden="1"/>
    </xf>
    <xf numFmtId="0" fontId="8" fillId="0" borderId="0" xfId="2" applyFont="1" applyFill="1" applyBorder="1" applyAlignment="1" applyProtection="1">
      <protection hidden="1"/>
    </xf>
    <xf numFmtId="0" fontId="8" fillId="0" borderId="0" xfId="2" applyFont="1" applyFill="1" applyAlignment="1" applyProtection="1">
      <alignment horizontal="center" vertical="center"/>
      <protection hidden="1"/>
    </xf>
    <xf numFmtId="0" fontId="8" fillId="0" borderId="0" xfId="2" applyFont="1" applyFill="1" applyProtection="1">
      <protection hidden="1"/>
    </xf>
    <xf numFmtId="166" fontId="8" fillId="0" borderId="0" xfId="2" applyNumberFormat="1" applyFont="1" applyFill="1" applyProtection="1">
      <protection hidden="1"/>
    </xf>
    <xf numFmtId="0" fontId="8" fillId="0" borderId="0" xfId="2" applyFont="1" applyFill="1" applyAlignment="1" applyProtection="1">
      <alignment wrapText="1"/>
      <protection hidden="1"/>
    </xf>
    <xf numFmtId="164" fontId="8" fillId="0" borderId="0" xfId="2" applyNumberFormat="1" applyFont="1" applyFill="1" applyProtection="1">
      <protection hidden="1"/>
    </xf>
    <xf numFmtId="43" fontId="8" fillId="0" borderId="0" xfId="1" applyFont="1" applyFill="1" applyProtection="1">
      <protection hidden="1"/>
    </xf>
    <xf numFmtId="43" fontId="8" fillId="0" borderId="0" xfId="2" applyNumberFormat="1" applyFont="1" applyFill="1"/>
    <xf numFmtId="43" fontId="9" fillId="0" borderId="0" xfId="2" applyNumberFormat="1" applyFont="1" applyFill="1"/>
    <xf numFmtId="49" fontId="8" fillId="0" borderId="4" xfId="20" applyNumberFormat="1" applyFont="1" applyFill="1" applyBorder="1" applyAlignment="1" applyProtection="1">
      <alignment horizontal="center" vertical="center"/>
      <protection hidden="1"/>
    </xf>
    <xf numFmtId="49" fontId="8" fillId="0" borderId="4" xfId="33" applyNumberFormat="1" applyFont="1" applyFill="1" applyBorder="1" applyAlignment="1" applyProtection="1">
      <alignment horizontal="center" vertical="center"/>
      <protection hidden="1"/>
    </xf>
    <xf numFmtId="49" fontId="8" fillId="0" borderId="4" xfId="35" applyNumberFormat="1" applyFont="1" applyFill="1" applyBorder="1" applyAlignment="1" applyProtection="1">
      <alignment horizontal="center" vertical="center"/>
      <protection hidden="1"/>
    </xf>
    <xf numFmtId="49" fontId="8" fillId="0" borderId="4" xfId="38" applyNumberFormat="1" applyFont="1" applyFill="1" applyBorder="1" applyAlignment="1" applyProtection="1">
      <alignment horizontal="center" vertical="center"/>
      <protection hidden="1"/>
    </xf>
    <xf numFmtId="43" fontId="8" fillId="0" borderId="13" xfId="1" applyFont="1" applyFill="1" applyBorder="1" applyAlignment="1" applyProtection="1">
      <alignment horizontal="center" vertical="center" wrapText="1"/>
      <protection hidden="1"/>
    </xf>
    <xf numFmtId="0" fontId="8" fillId="0" borderId="14" xfId="34" applyNumberFormat="1" applyFont="1" applyFill="1" applyBorder="1" applyAlignment="1" applyProtection="1">
      <alignment horizontal="left" vertical="top" wrapText="1"/>
      <protection hidden="1"/>
    </xf>
    <xf numFmtId="0" fontId="12" fillId="0" borderId="5" xfId="0" applyFont="1" applyFill="1" applyBorder="1" applyAlignment="1">
      <alignment horizontal="left" vertical="center" wrapText="1"/>
    </xf>
    <xf numFmtId="49" fontId="8" fillId="0" borderId="4" xfId="37" applyNumberFormat="1" applyFont="1" applyFill="1" applyBorder="1" applyAlignment="1" applyProtection="1">
      <alignment horizontal="center" vertical="center"/>
      <protection hidden="1"/>
    </xf>
    <xf numFmtId="43" fontId="8" fillId="2" borderId="4" xfId="1" applyFont="1" applyFill="1" applyBorder="1" applyAlignment="1" applyProtection="1">
      <alignment horizontal="center" vertical="center"/>
      <protection hidden="1"/>
    </xf>
    <xf numFmtId="0" fontId="10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vertical="top" wrapText="1"/>
    </xf>
    <xf numFmtId="0" fontId="5" fillId="0" borderId="0" xfId="7" applyNumberFormat="1" applyFont="1" applyFill="1" applyAlignment="1" applyProtection="1">
      <alignment horizontal="center" vertical="center"/>
      <protection hidden="1"/>
    </xf>
    <xf numFmtId="0" fontId="6" fillId="0" borderId="0" xfId="7" applyFont="1" applyFill="1" applyAlignment="1" applyProtection="1">
      <alignment horizontal="left" vertical="center"/>
      <protection hidden="1"/>
    </xf>
    <xf numFmtId="0" fontId="6" fillId="0" borderId="0" xfId="7" applyNumberFormat="1" applyFont="1" applyFill="1" applyAlignment="1" applyProtection="1">
      <alignment horizontal="center" vertical="center"/>
      <protection hidden="1"/>
    </xf>
  </cellXfs>
  <cellStyles count="42">
    <cellStyle name="Обычный" xfId="0" builtinId="0"/>
    <cellStyle name="Обычный 2" xfId="2"/>
    <cellStyle name="Обычный 2 10" xfId="4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3"/>
    <cellStyle name="Обычный 2 20" xfId="25"/>
    <cellStyle name="Обычный 2 21" xfId="26"/>
    <cellStyle name="Обычный 2 22" xfId="27"/>
    <cellStyle name="Обычный 2 23" xfId="28"/>
    <cellStyle name="Обычный 2 24" xfId="29"/>
    <cellStyle name="Обычный 2 25" xfId="30"/>
    <cellStyle name="Обычный 2 26" xfId="31"/>
    <cellStyle name="Обычный 2 27" xfId="32"/>
    <cellStyle name="Обычный 2 28" xfId="33"/>
    <cellStyle name="Обычный 2 29" xfId="34"/>
    <cellStyle name="Обычный 2 3" xfId="9"/>
    <cellStyle name="Обычный 2 30" xfId="35"/>
    <cellStyle name="Обычный 2 31" xfId="36"/>
    <cellStyle name="Обычный 2 32" xfId="5"/>
    <cellStyle name="Обычный 2 33" xfId="6"/>
    <cellStyle name="Обычный 2 34" xfId="37"/>
    <cellStyle name="Обычный 2 35" xfId="38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2 9" xfId="15"/>
    <cellStyle name="Обычный 3" xfId="39"/>
    <cellStyle name="Обычный 4" xfId="40"/>
    <cellStyle name="Обычный 5" xfId="41"/>
    <cellStyle name="Обычный_tmp" xfId="7"/>
    <cellStyle name="Финансовый" xfId="1" builtinId="3"/>
    <cellStyle name="Финансовый 10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1"/>
  <sheetViews>
    <sheetView showGridLines="0" tabSelected="1" zoomScale="80" zoomScaleNormal="80" workbookViewId="0">
      <pane ySplit="15" topLeftCell="A153" activePane="bottomLeft" state="frozen"/>
      <selection pane="bottomLeft" activeCell="A238" sqref="A238"/>
    </sheetView>
  </sheetViews>
  <sheetFormatPr defaultColWidth="9.140625" defaultRowHeight="15.75"/>
  <cols>
    <col min="1" max="1" width="69" style="92" customWidth="1"/>
    <col min="2" max="2" width="10.28515625" style="93" customWidth="1"/>
    <col min="3" max="3" width="27.85546875" style="94" customWidth="1"/>
    <col min="4" max="4" width="21.140625" style="93" customWidth="1"/>
    <col min="5" max="5" width="19.28515625" style="93" customWidth="1"/>
    <col min="6" max="6" width="20" style="93" customWidth="1"/>
    <col min="7" max="247" width="9.140625" style="93" customWidth="1"/>
    <col min="248" max="16384" width="9.140625" style="93"/>
  </cols>
  <sheetData>
    <row r="1" spans="1:6">
      <c r="D1" s="95"/>
      <c r="E1" s="95"/>
    </row>
    <row r="2" spans="1:6" ht="18" customHeight="1">
      <c r="D2" s="95"/>
      <c r="E2" s="95"/>
    </row>
    <row r="3" spans="1:6">
      <c r="B3" s="92"/>
      <c r="C3" s="92"/>
      <c r="D3" s="92"/>
      <c r="E3" s="93" t="s">
        <v>269</v>
      </c>
      <c r="F3" s="92"/>
    </row>
    <row r="4" spans="1:6">
      <c r="B4" s="92"/>
      <c r="C4" s="92"/>
      <c r="D4" s="92"/>
      <c r="E4" s="93" t="s">
        <v>270</v>
      </c>
      <c r="F4" s="92"/>
    </row>
    <row r="5" spans="1:6">
      <c r="B5" s="92"/>
      <c r="C5" s="92"/>
      <c r="D5" s="92"/>
      <c r="E5" s="93" t="s">
        <v>271</v>
      </c>
      <c r="F5" s="92"/>
    </row>
    <row r="6" spans="1:6">
      <c r="B6" s="92"/>
      <c r="C6" s="92"/>
      <c r="D6" s="92"/>
      <c r="E6" s="93" t="s">
        <v>379</v>
      </c>
      <c r="F6" s="92"/>
    </row>
    <row r="7" spans="1:6" ht="18.75">
      <c r="A7" s="119" t="s">
        <v>210</v>
      </c>
      <c r="B7" s="119"/>
      <c r="C7" s="119"/>
      <c r="D7" s="119"/>
      <c r="E7" s="119"/>
      <c r="F7" s="119"/>
    </row>
    <row r="8" spans="1:6" ht="18.75">
      <c r="A8" s="119" t="s">
        <v>211</v>
      </c>
      <c r="B8" s="119"/>
      <c r="C8" s="119"/>
      <c r="D8" s="119"/>
      <c r="E8" s="119"/>
      <c r="F8" s="119"/>
    </row>
    <row r="9" spans="1:6" ht="18.75">
      <c r="A9" s="119" t="s">
        <v>383</v>
      </c>
      <c r="B9" s="119"/>
      <c r="C9" s="119"/>
      <c r="D9" s="119"/>
      <c r="E9" s="119"/>
      <c r="F9" s="119"/>
    </row>
    <row r="10" spans="1:6" ht="16.5" customHeight="1">
      <c r="A10" s="120" t="s">
        <v>212</v>
      </c>
      <c r="B10" s="120"/>
      <c r="C10" s="120"/>
      <c r="D10" s="120"/>
      <c r="E10" s="120"/>
      <c r="F10" s="120"/>
    </row>
    <row r="11" spans="1:6" ht="18.75">
      <c r="A11" s="121" t="s">
        <v>213</v>
      </c>
      <c r="B11" s="121"/>
      <c r="C11" s="121"/>
      <c r="D11" s="121"/>
      <c r="E11" s="121"/>
      <c r="F11" s="121"/>
    </row>
    <row r="12" spans="1:6" ht="18.75">
      <c r="A12" s="91"/>
      <c r="B12" s="91"/>
      <c r="C12" s="91"/>
      <c r="D12" s="91"/>
      <c r="E12" s="91"/>
      <c r="F12" s="91"/>
    </row>
    <row r="13" spans="1:6" ht="16.5" thickBot="1">
      <c r="A13" s="22"/>
      <c r="B13" s="1"/>
      <c r="C13" s="48"/>
      <c r="D13" s="2"/>
      <c r="E13" s="3"/>
      <c r="F13" s="3"/>
    </row>
    <row r="14" spans="1:6" ht="48" thickBot="1">
      <c r="A14" s="4" t="s">
        <v>214</v>
      </c>
      <c r="B14" s="5" t="s">
        <v>215</v>
      </c>
      <c r="C14" s="6" t="s">
        <v>216</v>
      </c>
      <c r="D14" s="7" t="s">
        <v>217</v>
      </c>
      <c r="E14" s="8" t="s">
        <v>218</v>
      </c>
      <c r="F14" s="8" t="s">
        <v>219</v>
      </c>
    </row>
    <row r="15" spans="1:6" ht="16.5" thickBot="1">
      <c r="A15" s="12">
        <v>1</v>
      </c>
      <c r="B15" s="13">
        <v>2</v>
      </c>
      <c r="C15" s="49">
        <v>3</v>
      </c>
      <c r="D15" s="14">
        <v>4</v>
      </c>
      <c r="E15" s="14">
        <v>5</v>
      </c>
      <c r="F15" s="15">
        <v>6</v>
      </c>
    </row>
    <row r="16" spans="1:6">
      <c r="A16" s="23" t="s">
        <v>220</v>
      </c>
      <c r="B16" s="9" t="s">
        <v>221</v>
      </c>
      <c r="C16" s="18"/>
      <c r="D16" s="79">
        <f>D18+D24+D26+D32+D35+D38+D40+D64+D68+D70+D73+D75+D89+D97+D111+D113+D146+D161+D180+D183+D185+D210+D212+D217+D219+D221+D224+D227+D233+D255+D257+D261+D274+D264+D270</f>
        <v>13906666295.310001</v>
      </c>
      <c r="E16" s="79">
        <f>E18+E24+E26+E32+E35+E38+E40+E64+E68+E70+E73+E75+E89+E97+E111+E113+E146+E161+E180+E183+E185+E210+E212+E217+E219+E221+E224+E227+E233+E255+E257+E261+E274+E264+E270</f>
        <v>8437623409.4400024</v>
      </c>
      <c r="F16" s="112">
        <f>F18+F24+F26+F32+F35+F38+F40+F64+F68+F70+F73+F75+F89+F97+F111+F113+F146+F161+F180+F183+F185+F210+F212+F217+F219+F221+F224+F227+F233+F255+F257+F261+F274+F264+F273</f>
        <v>5469253885.8699989</v>
      </c>
    </row>
    <row r="17" spans="1:6">
      <c r="A17" s="24" t="s">
        <v>222</v>
      </c>
      <c r="B17" s="10"/>
      <c r="C17" s="16"/>
      <c r="D17" s="76"/>
      <c r="E17" s="76"/>
      <c r="F17" s="96"/>
    </row>
    <row r="18" spans="1:6" ht="31.5">
      <c r="A18" s="19" t="s">
        <v>223</v>
      </c>
      <c r="B18" s="17" t="s">
        <v>221</v>
      </c>
      <c r="C18" s="20"/>
      <c r="D18" s="77">
        <f>SUM(D19:D23)</f>
        <v>5269000</v>
      </c>
      <c r="E18" s="77">
        <f>SUM(E19:E23)</f>
        <v>2569315.46</v>
      </c>
      <c r="F18" s="96">
        <f>D18-E18</f>
        <v>2699684.54</v>
      </c>
    </row>
    <row r="19" spans="1:6" ht="31.5">
      <c r="A19" s="25" t="s">
        <v>208</v>
      </c>
      <c r="B19" s="17" t="s">
        <v>221</v>
      </c>
      <c r="C19" s="50" t="s">
        <v>209</v>
      </c>
      <c r="D19" s="77">
        <v>585000</v>
      </c>
      <c r="E19" s="77">
        <v>383311.65</v>
      </c>
      <c r="F19" s="96">
        <f t="shared" ref="F19:F51" si="0">D19-E19</f>
        <v>201688.34999999998</v>
      </c>
    </row>
    <row r="20" spans="1:6" ht="31.5">
      <c r="A20" s="25" t="s">
        <v>206</v>
      </c>
      <c r="B20" s="17" t="s">
        <v>221</v>
      </c>
      <c r="C20" s="50" t="s">
        <v>207</v>
      </c>
      <c r="D20" s="77">
        <v>163000</v>
      </c>
      <c r="E20" s="77">
        <v>90885.49</v>
      </c>
      <c r="F20" s="96">
        <f t="shared" si="0"/>
        <v>72114.509999999995</v>
      </c>
    </row>
    <row r="21" spans="1:6">
      <c r="A21" s="25" t="s">
        <v>204</v>
      </c>
      <c r="B21" s="17" t="s">
        <v>221</v>
      </c>
      <c r="C21" s="50" t="s">
        <v>205</v>
      </c>
      <c r="D21" s="77">
        <v>453000</v>
      </c>
      <c r="E21" s="77">
        <v>78150.850000000006</v>
      </c>
      <c r="F21" s="96">
        <f t="shared" si="0"/>
        <v>374849.15</v>
      </c>
    </row>
    <row r="22" spans="1:6">
      <c r="A22" s="25" t="s">
        <v>297</v>
      </c>
      <c r="B22" s="17" t="s">
        <v>221</v>
      </c>
      <c r="C22" s="50" t="s">
        <v>203</v>
      </c>
      <c r="D22" s="77">
        <v>4068000</v>
      </c>
      <c r="E22" s="77">
        <v>2015623.72</v>
      </c>
      <c r="F22" s="96">
        <f t="shared" si="0"/>
        <v>2052376.28</v>
      </c>
    </row>
    <row r="23" spans="1:6" ht="31.5">
      <c r="A23" s="25" t="s">
        <v>202</v>
      </c>
      <c r="B23" s="17" t="s">
        <v>221</v>
      </c>
      <c r="C23" s="72" t="s">
        <v>251</v>
      </c>
      <c r="D23" s="77">
        <v>0</v>
      </c>
      <c r="E23" s="77">
        <v>1343.75</v>
      </c>
      <c r="F23" s="96">
        <f t="shared" si="0"/>
        <v>-1343.75</v>
      </c>
    </row>
    <row r="24" spans="1:6">
      <c r="A24" s="19" t="s">
        <v>224</v>
      </c>
      <c r="B24" s="17" t="s">
        <v>221</v>
      </c>
      <c r="C24" s="20"/>
      <c r="D24" s="77">
        <f>D25</f>
        <v>694000</v>
      </c>
      <c r="E24" s="77">
        <f>E25</f>
        <v>261653.32</v>
      </c>
      <c r="F24" s="96">
        <f t="shared" si="0"/>
        <v>432346.68</v>
      </c>
    </row>
    <row r="25" spans="1:6" ht="31.5">
      <c r="A25" s="11" t="s">
        <v>194</v>
      </c>
      <c r="B25" s="17" t="s">
        <v>221</v>
      </c>
      <c r="C25" s="73" t="s">
        <v>252</v>
      </c>
      <c r="D25" s="77">
        <v>694000</v>
      </c>
      <c r="E25" s="77">
        <v>261653.32</v>
      </c>
      <c r="F25" s="96">
        <f t="shared" si="0"/>
        <v>432346.68</v>
      </c>
    </row>
    <row r="26" spans="1:6">
      <c r="A26" s="19" t="s">
        <v>295</v>
      </c>
      <c r="B26" s="17" t="s">
        <v>221</v>
      </c>
      <c r="C26" s="20"/>
      <c r="D26" s="77">
        <f>SUM(D27:D31)</f>
        <v>363271000</v>
      </c>
      <c r="E26" s="77">
        <f>SUM(E27:E31)</f>
        <v>217544394.34999999</v>
      </c>
      <c r="F26" s="96">
        <f t="shared" si="0"/>
        <v>145726605.65000001</v>
      </c>
    </row>
    <row r="27" spans="1:6" ht="69" customHeight="1">
      <c r="A27" s="26" t="s">
        <v>298</v>
      </c>
      <c r="B27" s="17" t="s">
        <v>221</v>
      </c>
      <c r="C27" s="51" t="s">
        <v>201</v>
      </c>
      <c r="D27" s="77">
        <v>112789000</v>
      </c>
      <c r="E27" s="77">
        <v>70880150.079999998</v>
      </c>
      <c r="F27" s="96">
        <f t="shared" si="0"/>
        <v>41908849.920000002</v>
      </c>
    </row>
    <row r="28" spans="1:6" ht="84.75" customHeight="1">
      <c r="A28" s="26" t="s">
        <v>299</v>
      </c>
      <c r="B28" s="17" t="s">
        <v>221</v>
      </c>
      <c r="C28" s="51" t="s">
        <v>200</v>
      </c>
      <c r="D28" s="77">
        <v>3698000</v>
      </c>
      <c r="E28" s="77">
        <v>1981432.86</v>
      </c>
      <c r="F28" s="96">
        <f t="shared" si="0"/>
        <v>1716567.14</v>
      </c>
    </row>
    <row r="29" spans="1:6" ht="78.75">
      <c r="A29" s="26" t="s">
        <v>300</v>
      </c>
      <c r="B29" s="17" t="s">
        <v>221</v>
      </c>
      <c r="C29" s="51" t="s">
        <v>199</v>
      </c>
      <c r="D29" s="77">
        <v>241576000</v>
      </c>
      <c r="E29" s="77">
        <v>151148501.27000001</v>
      </c>
      <c r="F29" s="96">
        <f t="shared" si="0"/>
        <v>90427498.729999989</v>
      </c>
    </row>
    <row r="30" spans="1:6" ht="72" customHeight="1">
      <c r="A30" s="26" t="s">
        <v>301</v>
      </c>
      <c r="B30" s="17" t="s">
        <v>221</v>
      </c>
      <c r="C30" s="51" t="s">
        <v>198</v>
      </c>
      <c r="D30" s="77">
        <v>5208000</v>
      </c>
      <c r="E30" s="77">
        <v>-6068544.1100000003</v>
      </c>
      <c r="F30" s="96">
        <f t="shared" si="0"/>
        <v>11276544.109999999</v>
      </c>
    </row>
    <row r="31" spans="1:6" ht="75.75" customHeight="1">
      <c r="A31" s="117" t="s">
        <v>310</v>
      </c>
      <c r="B31" s="17" t="s">
        <v>221</v>
      </c>
      <c r="C31" s="86" t="s">
        <v>309</v>
      </c>
      <c r="D31" s="77">
        <v>0</v>
      </c>
      <c r="E31" s="77">
        <v>-397145.75</v>
      </c>
      <c r="F31" s="96">
        <f t="shared" si="0"/>
        <v>397145.75</v>
      </c>
    </row>
    <row r="32" spans="1:6" ht="47.25">
      <c r="A32" s="118" t="s">
        <v>308</v>
      </c>
      <c r="B32" s="17" t="s">
        <v>221</v>
      </c>
      <c r="C32" s="51"/>
      <c r="D32" s="77">
        <f>SUM(D33:D34)</f>
        <v>0</v>
      </c>
      <c r="E32" s="77">
        <f>SUM(E33:E34)</f>
        <v>7500</v>
      </c>
      <c r="F32" s="96">
        <f t="shared" si="0"/>
        <v>-7500</v>
      </c>
    </row>
    <row r="33" spans="1:6" ht="54" customHeight="1">
      <c r="A33" s="29" t="s">
        <v>167</v>
      </c>
      <c r="B33" s="17" t="s">
        <v>221</v>
      </c>
      <c r="C33" s="74" t="s">
        <v>275</v>
      </c>
      <c r="D33" s="77">
        <v>0</v>
      </c>
      <c r="E33" s="77">
        <v>2500</v>
      </c>
      <c r="F33" s="96">
        <f t="shared" si="0"/>
        <v>-2500</v>
      </c>
    </row>
    <row r="34" spans="1:6" ht="36.75" customHeight="1">
      <c r="A34" s="89" t="s">
        <v>166</v>
      </c>
      <c r="B34" s="17" t="s">
        <v>221</v>
      </c>
      <c r="C34" s="74" t="s">
        <v>323</v>
      </c>
      <c r="D34" s="77">
        <v>0</v>
      </c>
      <c r="E34" s="77">
        <v>5000</v>
      </c>
      <c r="F34" s="96">
        <f t="shared" si="0"/>
        <v>-5000</v>
      </c>
    </row>
    <row r="35" spans="1:6" ht="31.5">
      <c r="A35" s="19" t="s">
        <v>225</v>
      </c>
      <c r="B35" s="17" t="s">
        <v>221</v>
      </c>
      <c r="C35" s="20"/>
      <c r="D35" s="77">
        <f>SUM(D36:D37)</f>
        <v>112000</v>
      </c>
      <c r="E35" s="77">
        <f>SUM(E36:E37)</f>
        <v>202400</v>
      </c>
      <c r="F35" s="96">
        <f t="shared" si="0"/>
        <v>-90400</v>
      </c>
    </row>
    <row r="36" spans="1:6" ht="31.5">
      <c r="A36" s="27" t="s">
        <v>196</v>
      </c>
      <c r="B36" s="17" t="s">
        <v>221</v>
      </c>
      <c r="C36" s="52" t="s">
        <v>197</v>
      </c>
      <c r="D36" s="77">
        <v>82000</v>
      </c>
      <c r="E36" s="77">
        <v>2400</v>
      </c>
      <c r="F36" s="96">
        <f t="shared" si="0"/>
        <v>79600</v>
      </c>
    </row>
    <row r="37" spans="1:6" ht="63">
      <c r="A37" s="27" t="s">
        <v>99</v>
      </c>
      <c r="B37" s="17" t="s">
        <v>221</v>
      </c>
      <c r="C37" s="52" t="s">
        <v>195</v>
      </c>
      <c r="D37" s="77">
        <v>30000</v>
      </c>
      <c r="E37" s="77">
        <v>200000</v>
      </c>
      <c r="F37" s="96">
        <f t="shared" si="0"/>
        <v>-170000</v>
      </c>
    </row>
    <row r="38" spans="1:6" ht="50.25" customHeight="1">
      <c r="A38" s="19" t="s">
        <v>226</v>
      </c>
      <c r="B38" s="17" t="s">
        <v>221</v>
      </c>
      <c r="C38" s="20"/>
      <c r="D38" s="77">
        <f>D39</f>
        <v>2000000</v>
      </c>
      <c r="E38" s="77">
        <f>E39</f>
        <v>771582.37</v>
      </c>
      <c r="F38" s="96">
        <f t="shared" si="0"/>
        <v>1228417.6299999999</v>
      </c>
    </row>
    <row r="39" spans="1:6" ht="31.5">
      <c r="A39" s="11" t="s">
        <v>194</v>
      </c>
      <c r="B39" s="17" t="s">
        <v>221</v>
      </c>
      <c r="C39" s="73" t="s">
        <v>253</v>
      </c>
      <c r="D39" s="77">
        <v>2000000</v>
      </c>
      <c r="E39" s="77">
        <v>771582.37</v>
      </c>
      <c r="F39" s="96">
        <f t="shared" si="0"/>
        <v>1228417.6299999999</v>
      </c>
    </row>
    <row r="40" spans="1:6">
      <c r="A40" s="19" t="s">
        <v>227</v>
      </c>
      <c r="B40" s="17" t="s">
        <v>221</v>
      </c>
      <c r="C40" s="20"/>
      <c r="D40" s="77">
        <f>SUM(D41:D63)</f>
        <v>2066870000</v>
      </c>
      <c r="E40" s="77">
        <f>SUM(E41:E63)</f>
        <v>965574040.66999996</v>
      </c>
      <c r="F40" s="96">
        <f t="shared" si="0"/>
        <v>1101295959.3299999</v>
      </c>
    </row>
    <row r="41" spans="1:6" ht="31.5">
      <c r="A41" s="28" t="s">
        <v>192</v>
      </c>
      <c r="B41" s="17" t="s">
        <v>221</v>
      </c>
      <c r="C41" s="53" t="s">
        <v>193</v>
      </c>
      <c r="D41" s="77">
        <v>579600400</v>
      </c>
      <c r="E41" s="77">
        <v>342726796.60000002</v>
      </c>
      <c r="F41" s="96">
        <f t="shared" si="0"/>
        <v>236873603.39999998</v>
      </c>
    </row>
    <row r="42" spans="1:6" ht="47.25">
      <c r="A42" s="89" t="s">
        <v>354</v>
      </c>
      <c r="B42" s="17" t="s">
        <v>221</v>
      </c>
      <c r="C42" s="71" t="s">
        <v>330</v>
      </c>
      <c r="D42" s="77">
        <v>0</v>
      </c>
      <c r="E42" s="77">
        <v>4166328.18</v>
      </c>
      <c r="F42" s="96">
        <f t="shared" si="0"/>
        <v>-4166328.18</v>
      </c>
    </row>
    <row r="43" spans="1:6" ht="99.75" customHeight="1">
      <c r="A43" s="28" t="s">
        <v>258</v>
      </c>
      <c r="B43" s="17" t="s">
        <v>221</v>
      </c>
      <c r="C43" s="71" t="s">
        <v>247</v>
      </c>
      <c r="D43" s="77">
        <v>0</v>
      </c>
      <c r="E43" s="77">
        <v>-2918.4</v>
      </c>
      <c r="F43" s="96">
        <f t="shared" si="0"/>
        <v>2918.4</v>
      </c>
    </row>
    <row r="44" spans="1:6" ht="78.75">
      <c r="A44" s="28" t="s">
        <v>293</v>
      </c>
      <c r="B44" s="17" t="s">
        <v>221</v>
      </c>
      <c r="C44" s="53" t="s">
        <v>191</v>
      </c>
      <c r="D44" s="77">
        <v>1247864000</v>
      </c>
      <c r="E44" s="77">
        <v>522753797.13</v>
      </c>
      <c r="F44" s="96">
        <f t="shared" si="0"/>
        <v>725110202.87</v>
      </c>
    </row>
    <row r="45" spans="1:6" ht="120" customHeight="1">
      <c r="A45" s="28" t="s">
        <v>259</v>
      </c>
      <c r="B45" s="17" t="s">
        <v>221</v>
      </c>
      <c r="C45" s="53" t="s">
        <v>190</v>
      </c>
      <c r="D45" s="77">
        <v>9475700</v>
      </c>
      <c r="E45" s="77">
        <v>1292507.04</v>
      </c>
      <c r="F45" s="96">
        <f t="shared" si="0"/>
        <v>8183192.96</v>
      </c>
    </row>
    <row r="46" spans="1:6" ht="47.25">
      <c r="A46" s="28" t="s">
        <v>188</v>
      </c>
      <c r="B46" s="17" t="s">
        <v>221</v>
      </c>
      <c r="C46" s="53" t="s">
        <v>189</v>
      </c>
      <c r="D46" s="77">
        <v>5429800</v>
      </c>
      <c r="E46" s="77">
        <v>2844243.75</v>
      </c>
      <c r="F46" s="96">
        <f t="shared" si="0"/>
        <v>2585556.25</v>
      </c>
    </row>
    <row r="47" spans="1:6" ht="94.5">
      <c r="A47" s="28" t="s">
        <v>294</v>
      </c>
      <c r="B47" s="17" t="s">
        <v>221</v>
      </c>
      <c r="C47" s="53" t="s">
        <v>187</v>
      </c>
      <c r="D47" s="77">
        <v>3913100</v>
      </c>
      <c r="E47" s="77">
        <v>4307186.6399999997</v>
      </c>
      <c r="F47" s="96">
        <f t="shared" si="0"/>
        <v>-394086.63999999966</v>
      </c>
    </row>
    <row r="48" spans="1:6" ht="31.5">
      <c r="A48" s="28" t="s">
        <v>185</v>
      </c>
      <c r="B48" s="17" t="s">
        <v>221</v>
      </c>
      <c r="C48" s="53" t="s">
        <v>186</v>
      </c>
      <c r="D48" s="77">
        <v>285700</v>
      </c>
      <c r="E48" s="77">
        <v>118532</v>
      </c>
      <c r="F48" s="96">
        <f t="shared" si="0"/>
        <v>167168</v>
      </c>
    </row>
    <row r="49" spans="1:6" ht="39.75" customHeight="1">
      <c r="A49" s="28" t="s">
        <v>183</v>
      </c>
      <c r="B49" s="17" t="s">
        <v>221</v>
      </c>
      <c r="C49" s="53" t="s">
        <v>184</v>
      </c>
      <c r="D49" s="77">
        <v>128809400</v>
      </c>
      <c r="E49" s="77">
        <v>59481937.869999997</v>
      </c>
      <c r="F49" s="96">
        <f t="shared" si="0"/>
        <v>69327462.129999995</v>
      </c>
    </row>
    <row r="50" spans="1:6" ht="31.5">
      <c r="A50" s="28" t="s">
        <v>181</v>
      </c>
      <c r="B50" s="17" t="s">
        <v>221</v>
      </c>
      <c r="C50" s="53" t="s">
        <v>182</v>
      </c>
      <c r="D50" s="77">
        <v>1029900</v>
      </c>
      <c r="E50" s="77">
        <v>526573.5</v>
      </c>
      <c r="F50" s="96">
        <f t="shared" si="0"/>
        <v>503326.5</v>
      </c>
    </row>
    <row r="51" spans="1:6">
      <c r="A51" s="28" t="s">
        <v>179</v>
      </c>
      <c r="B51" s="17" t="s">
        <v>221</v>
      </c>
      <c r="C51" s="53" t="s">
        <v>180</v>
      </c>
      <c r="D51" s="77">
        <v>19195900</v>
      </c>
      <c r="E51" s="77">
        <v>14041903.52</v>
      </c>
      <c r="F51" s="96">
        <f t="shared" si="0"/>
        <v>5153996.4800000004</v>
      </c>
    </row>
    <row r="52" spans="1:6">
      <c r="A52" s="28" t="s">
        <v>177</v>
      </c>
      <c r="B52" s="17" t="s">
        <v>221</v>
      </c>
      <c r="C52" s="53" t="s">
        <v>178</v>
      </c>
      <c r="D52" s="77">
        <v>71181100</v>
      </c>
      <c r="E52" s="77">
        <v>13210607.699999999</v>
      </c>
      <c r="F52" s="96">
        <f t="shared" ref="F52:F109" si="1">D52-E52</f>
        <v>57970492.299999997</v>
      </c>
    </row>
    <row r="53" spans="1:6" ht="31.5">
      <c r="A53" s="28" t="s">
        <v>175</v>
      </c>
      <c r="B53" s="17" t="s">
        <v>221</v>
      </c>
      <c r="C53" s="53" t="s">
        <v>176</v>
      </c>
      <c r="D53" s="77">
        <v>5000</v>
      </c>
      <c r="E53" s="77">
        <v>6107.2</v>
      </c>
      <c r="F53" s="96">
        <f t="shared" si="1"/>
        <v>-1107.1999999999998</v>
      </c>
    </row>
    <row r="54" spans="1:6" ht="94.5">
      <c r="A54" s="89" t="s">
        <v>376</v>
      </c>
      <c r="B54" s="17" t="s">
        <v>221</v>
      </c>
      <c r="C54" s="71" t="s">
        <v>375</v>
      </c>
      <c r="D54" s="77">
        <v>0</v>
      </c>
      <c r="E54" s="77">
        <v>26350</v>
      </c>
      <c r="F54" s="96">
        <f t="shared" si="1"/>
        <v>-26350</v>
      </c>
    </row>
    <row r="55" spans="1:6" ht="47.25">
      <c r="A55" s="28" t="s">
        <v>174</v>
      </c>
      <c r="B55" s="17" t="s">
        <v>221</v>
      </c>
      <c r="C55" s="71" t="s">
        <v>254</v>
      </c>
      <c r="D55" s="77">
        <v>0</v>
      </c>
      <c r="E55" s="77">
        <v>0.77</v>
      </c>
      <c r="F55" s="96">
        <f t="shared" si="1"/>
        <v>-0.77</v>
      </c>
    </row>
    <row r="56" spans="1:6" ht="47.25">
      <c r="A56" s="117" t="s">
        <v>314</v>
      </c>
      <c r="B56" s="17" t="s">
        <v>221</v>
      </c>
      <c r="C56" s="71" t="s">
        <v>313</v>
      </c>
      <c r="D56" s="77">
        <v>0</v>
      </c>
      <c r="E56" s="77">
        <v>67.59</v>
      </c>
      <c r="F56" s="96">
        <f t="shared" si="1"/>
        <v>-67.59</v>
      </c>
    </row>
    <row r="57" spans="1:6" ht="78.75">
      <c r="A57" s="89" t="s">
        <v>409</v>
      </c>
      <c r="B57" s="17" t="s">
        <v>221</v>
      </c>
      <c r="C57" s="71" t="s">
        <v>384</v>
      </c>
      <c r="D57" s="77">
        <v>0</v>
      </c>
      <c r="E57" s="77">
        <v>356.92</v>
      </c>
      <c r="F57" s="96">
        <f t="shared" si="1"/>
        <v>-356.92</v>
      </c>
    </row>
    <row r="58" spans="1:6">
      <c r="A58" s="28" t="s">
        <v>173</v>
      </c>
      <c r="B58" s="17" t="s">
        <v>221</v>
      </c>
      <c r="C58" s="71" t="s">
        <v>246</v>
      </c>
      <c r="D58" s="77">
        <v>0</v>
      </c>
      <c r="E58" s="77">
        <v>-3183.27</v>
      </c>
      <c r="F58" s="96">
        <f t="shared" si="1"/>
        <v>3183.27</v>
      </c>
    </row>
    <row r="59" spans="1:6" ht="31.5">
      <c r="A59" s="28" t="s">
        <v>172</v>
      </c>
      <c r="B59" s="17" t="s">
        <v>221</v>
      </c>
      <c r="C59" s="71" t="s">
        <v>248</v>
      </c>
      <c r="D59" s="77">
        <v>0</v>
      </c>
      <c r="E59" s="77">
        <v>1221.01</v>
      </c>
      <c r="F59" s="96">
        <f t="shared" si="1"/>
        <v>-1221.01</v>
      </c>
    </row>
    <row r="60" spans="1:6">
      <c r="A60" s="28" t="s">
        <v>171</v>
      </c>
      <c r="B60" s="17" t="s">
        <v>221</v>
      </c>
      <c r="C60" s="71" t="s">
        <v>249</v>
      </c>
      <c r="D60" s="77">
        <v>0</v>
      </c>
      <c r="E60" s="77">
        <v>9407.52</v>
      </c>
      <c r="F60" s="96">
        <f t="shared" si="1"/>
        <v>-9407.52</v>
      </c>
    </row>
    <row r="61" spans="1:6">
      <c r="A61" s="28" t="s">
        <v>170</v>
      </c>
      <c r="B61" s="17" t="s">
        <v>221</v>
      </c>
      <c r="C61" s="71" t="s">
        <v>250</v>
      </c>
      <c r="D61" s="77">
        <v>0</v>
      </c>
      <c r="E61" s="77">
        <v>18607.52</v>
      </c>
      <c r="F61" s="96">
        <f t="shared" si="1"/>
        <v>-18607.52</v>
      </c>
    </row>
    <row r="62" spans="1:6" ht="31.5">
      <c r="A62" s="28" t="s">
        <v>296</v>
      </c>
      <c r="B62" s="17" t="s">
        <v>221</v>
      </c>
      <c r="C62" s="53" t="s">
        <v>169</v>
      </c>
      <c r="D62" s="77">
        <v>80000</v>
      </c>
      <c r="E62" s="77">
        <v>47209.88</v>
      </c>
      <c r="F62" s="96">
        <f t="shared" si="1"/>
        <v>32790.120000000003</v>
      </c>
    </row>
    <row r="63" spans="1:6" ht="31.5">
      <c r="A63" s="28" t="s">
        <v>168</v>
      </c>
      <c r="B63" s="17" t="s">
        <v>221</v>
      </c>
      <c r="C63" s="71" t="s">
        <v>255</v>
      </c>
      <c r="D63" s="77">
        <v>0</v>
      </c>
      <c r="E63" s="77">
        <v>400</v>
      </c>
      <c r="F63" s="96">
        <f t="shared" si="1"/>
        <v>-400</v>
      </c>
    </row>
    <row r="64" spans="1:6">
      <c r="A64" s="19" t="s">
        <v>228</v>
      </c>
      <c r="B64" s="17" t="s">
        <v>221</v>
      </c>
      <c r="C64" s="20"/>
      <c r="D64" s="77">
        <f>SUM(D65:D67)</f>
        <v>102070000</v>
      </c>
      <c r="E64" s="77">
        <f>SUM(E65:E67)</f>
        <v>53455820.899999999</v>
      </c>
      <c r="F64" s="96">
        <f t="shared" si="1"/>
        <v>48614179.100000001</v>
      </c>
    </row>
    <row r="65" spans="1:6" ht="31.5">
      <c r="A65" s="27" t="s">
        <v>196</v>
      </c>
      <c r="B65" s="17" t="s">
        <v>221</v>
      </c>
      <c r="C65" s="17" t="s">
        <v>292</v>
      </c>
      <c r="D65" s="77">
        <v>0</v>
      </c>
      <c r="E65" s="77">
        <v>0</v>
      </c>
      <c r="F65" s="96"/>
    </row>
    <row r="66" spans="1:6" ht="63">
      <c r="A66" s="29" t="s">
        <v>167</v>
      </c>
      <c r="B66" s="17" t="s">
        <v>221</v>
      </c>
      <c r="C66" s="74" t="s">
        <v>256</v>
      </c>
      <c r="D66" s="77">
        <v>0</v>
      </c>
      <c r="E66" s="77">
        <v>500</v>
      </c>
      <c r="F66" s="96">
        <f t="shared" si="1"/>
        <v>-500</v>
      </c>
    </row>
    <row r="67" spans="1:6" ht="31.5">
      <c r="A67" s="29" t="s">
        <v>166</v>
      </c>
      <c r="B67" s="17" t="s">
        <v>221</v>
      </c>
      <c r="C67" s="74" t="s">
        <v>257</v>
      </c>
      <c r="D67" s="77">
        <v>102070000</v>
      </c>
      <c r="E67" s="77">
        <v>53455320.899999999</v>
      </c>
      <c r="F67" s="96">
        <f t="shared" si="1"/>
        <v>48614679.100000001</v>
      </c>
    </row>
    <row r="68" spans="1:6">
      <c r="A68" s="29" t="s">
        <v>377</v>
      </c>
      <c r="B68" s="17"/>
      <c r="C68" s="74"/>
      <c r="D68" s="77">
        <f>SUM(D69)</f>
        <v>255000</v>
      </c>
      <c r="E68" s="77">
        <f>SUM(E69)</f>
        <v>47700</v>
      </c>
      <c r="F68" s="96">
        <f t="shared" si="1"/>
        <v>207300</v>
      </c>
    </row>
    <row r="69" spans="1:6" ht="31.5">
      <c r="A69" s="89" t="s">
        <v>355</v>
      </c>
      <c r="B69" s="17" t="s">
        <v>221</v>
      </c>
      <c r="C69" s="74" t="s">
        <v>324</v>
      </c>
      <c r="D69" s="77">
        <v>255000</v>
      </c>
      <c r="E69" s="77">
        <v>47700</v>
      </c>
      <c r="F69" s="96">
        <f t="shared" si="1"/>
        <v>207300</v>
      </c>
    </row>
    <row r="70" spans="1:6" ht="31.5">
      <c r="A70" s="19" t="s">
        <v>260</v>
      </c>
      <c r="B70" s="17" t="s">
        <v>221</v>
      </c>
      <c r="C70" s="20"/>
      <c r="D70" s="77">
        <f>SUM(D71:D72)</f>
        <v>80500</v>
      </c>
      <c r="E70" s="77">
        <f>SUM(E71:E72)</f>
        <v>69600</v>
      </c>
      <c r="F70" s="96">
        <f t="shared" si="1"/>
        <v>10900</v>
      </c>
    </row>
    <row r="71" spans="1:6" ht="78.75">
      <c r="A71" s="30" t="s">
        <v>165</v>
      </c>
      <c r="B71" s="17" t="s">
        <v>221</v>
      </c>
      <c r="C71" s="54" t="s">
        <v>164</v>
      </c>
      <c r="D71" s="77">
        <v>70000</v>
      </c>
      <c r="E71" s="77">
        <v>67200</v>
      </c>
      <c r="F71" s="96">
        <f t="shared" si="1"/>
        <v>2800</v>
      </c>
    </row>
    <row r="72" spans="1:6" ht="47.25">
      <c r="A72" s="30" t="s">
        <v>302</v>
      </c>
      <c r="B72" s="17" t="s">
        <v>221</v>
      </c>
      <c r="C72" s="54" t="s">
        <v>163</v>
      </c>
      <c r="D72" s="77">
        <v>10500</v>
      </c>
      <c r="E72" s="77">
        <v>2400</v>
      </c>
      <c r="F72" s="96">
        <f t="shared" si="1"/>
        <v>8100</v>
      </c>
    </row>
    <row r="73" spans="1:6" ht="31.5">
      <c r="A73" s="30" t="s">
        <v>378</v>
      </c>
      <c r="B73" s="17"/>
      <c r="C73" s="54"/>
      <c r="D73" s="77">
        <f>SUM(D74)</f>
        <v>1710000</v>
      </c>
      <c r="E73" s="77">
        <f>SUM(E74)</f>
        <v>3337276.69</v>
      </c>
      <c r="F73" s="96">
        <f t="shared" si="1"/>
        <v>-1627276.69</v>
      </c>
    </row>
    <row r="74" spans="1:6" ht="47.25">
      <c r="A74" s="89" t="s">
        <v>356</v>
      </c>
      <c r="B74" s="17" t="s">
        <v>221</v>
      </c>
      <c r="C74" s="108" t="s">
        <v>329</v>
      </c>
      <c r="D74" s="77">
        <v>1710000</v>
      </c>
      <c r="E74" s="77">
        <v>3337276.69</v>
      </c>
      <c r="F74" s="96">
        <f t="shared" si="1"/>
        <v>-1627276.69</v>
      </c>
    </row>
    <row r="75" spans="1:6">
      <c r="A75" s="19" t="s">
        <v>229</v>
      </c>
      <c r="B75" s="17" t="s">
        <v>221</v>
      </c>
      <c r="C75" s="20"/>
      <c r="D75" s="77">
        <f>SUM(D76:D88)</f>
        <v>102090118</v>
      </c>
      <c r="E75" s="77">
        <f>SUM(E76:E88)</f>
        <v>87575382.080000013</v>
      </c>
      <c r="F75" s="96">
        <f t="shared" si="1"/>
        <v>14514735.919999987</v>
      </c>
    </row>
    <row r="76" spans="1:6" ht="31.5">
      <c r="A76" s="89" t="s">
        <v>272</v>
      </c>
      <c r="B76" s="17" t="s">
        <v>221</v>
      </c>
      <c r="C76" s="87" t="s">
        <v>385</v>
      </c>
      <c r="D76" s="77">
        <v>0</v>
      </c>
      <c r="E76" s="77">
        <v>36070.5</v>
      </c>
      <c r="F76" s="96">
        <f t="shared" si="1"/>
        <v>-36070.5</v>
      </c>
    </row>
    <row r="77" spans="1:6" ht="47.25">
      <c r="A77" s="31" t="s">
        <v>17</v>
      </c>
      <c r="B77" s="17" t="s">
        <v>221</v>
      </c>
      <c r="C77" s="55" t="s">
        <v>162</v>
      </c>
      <c r="D77" s="77">
        <v>20000</v>
      </c>
      <c r="E77" s="77">
        <v>20320.990000000002</v>
      </c>
      <c r="F77" s="96">
        <f t="shared" si="1"/>
        <v>-320.9900000000016</v>
      </c>
    </row>
    <row r="78" spans="1:6" ht="47.25">
      <c r="A78" s="31" t="s">
        <v>161</v>
      </c>
      <c r="B78" s="17" t="s">
        <v>221</v>
      </c>
      <c r="C78" s="55" t="s">
        <v>160</v>
      </c>
      <c r="D78" s="77">
        <v>1331600</v>
      </c>
      <c r="E78" s="77">
        <v>0</v>
      </c>
      <c r="F78" s="96">
        <f t="shared" si="1"/>
        <v>1331600</v>
      </c>
    </row>
    <row r="79" spans="1:6" ht="94.5">
      <c r="A79" s="31" t="s">
        <v>261</v>
      </c>
      <c r="B79" s="17" t="s">
        <v>221</v>
      </c>
      <c r="C79" s="55" t="s">
        <v>159</v>
      </c>
      <c r="D79" s="77">
        <v>54399400</v>
      </c>
      <c r="E79" s="77">
        <v>54399400</v>
      </c>
      <c r="F79" s="96">
        <f t="shared" si="1"/>
        <v>0</v>
      </c>
    </row>
    <row r="80" spans="1:6" ht="63">
      <c r="A80" s="31" t="s">
        <v>158</v>
      </c>
      <c r="B80" s="17" t="s">
        <v>221</v>
      </c>
      <c r="C80" s="55" t="s">
        <v>157</v>
      </c>
      <c r="D80" s="77">
        <v>24433200</v>
      </c>
      <c r="E80" s="77">
        <v>24433200</v>
      </c>
      <c r="F80" s="96">
        <f t="shared" si="1"/>
        <v>0</v>
      </c>
    </row>
    <row r="81" spans="1:6" ht="78.75">
      <c r="A81" s="31" t="s">
        <v>156</v>
      </c>
      <c r="B81" s="17" t="s">
        <v>221</v>
      </c>
      <c r="C81" s="55" t="s">
        <v>155</v>
      </c>
      <c r="D81" s="116">
        <v>9070800</v>
      </c>
      <c r="E81" s="77">
        <v>8339673.79</v>
      </c>
      <c r="F81" s="96">
        <f t="shared" si="1"/>
        <v>731126.21</v>
      </c>
    </row>
    <row r="82" spans="1:6" ht="129.75" customHeight="1">
      <c r="A82" s="31" t="s">
        <v>262</v>
      </c>
      <c r="B82" s="17" t="s">
        <v>221</v>
      </c>
      <c r="C82" s="55" t="s">
        <v>154</v>
      </c>
      <c r="D82" s="116">
        <v>1903900</v>
      </c>
      <c r="E82" s="77">
        <v>0</v>
      </c>
      <c r="F82" s="96">
        <f t="shared" si="1"/>
        <v>1903900</v>
      </c>
    </row>
    <row r="83" spans="1:6" ht="149.25" customHeight="1">
      <c r="A83" s="31" t="s">
        <v>263</v>
      </c>
      <c r="B83" s="17" t="s">
        <v>221</v>
      </c>
      <c r="C83" s="55" t="s">
        <v>153</v>
      </c>
      <c r="D83" s="116">
        <v>10076800</v>
      </c>
      <c r="E83" s="77">
        <v>0</v>
      </c>
      <c r="F83" s="96">
        <f t="shared" si="1"/>
        <v>10076800</v>
      </c>
    </row>
    <row r="84" spans="1:6" ht="47.25">
      <c r="A84" s="31" t="s">
        <v>152</v>
      </c>
      <c r="B84" s="17" t="s">
        <v>221</v>
      </c>
      <c r="C84" s="55" t="s">
        <v>151</v>
      </c>
      <c r="D84" s="116">
        <v>520300</v>
      </c>
      <c r="E84" s="77">
        <v>12598.8</v>
      </c>
      <c r="F84" s="96">
        <f t="shared" si="1"/>
        <v>507701.2</v>
      </c>
    </row>
    <row r="85" spans="1:6" ht="31.5">
      <c r="A85" s="31" t="s">
        <v>57</v>
      </c>
      <c r="B85" s="17" t="s">
        <v>221</v>
      </c>
      <c r="C85" s="55" t="s">
        <v>150</v>
      </c>
      <c r="D85" s="116">
        <v>338753</v>
      </c>
      <c r="E85" s="77">
        <v>338753</v>
      </c>
      <c r="F85" s="96">
        <f t="shared" si="1"/>
        <v>0</v>
      </c>
    </row>
    <row r="86" spans="1:6" ht="31.5">
      <c r="A86" s="32" t="s">
        <v>3</v>
      </c>
      <c r="B86" s="17" t="s">
        <v>221</v>
      </c>
      <c r="C86" s="87" t="s">
        <v>325</v>
      </c>
      <c r="D86" s="116">
        <v>84</v>
      </c>
      <c r="E86" s="77">
        <v>84</v>
      </c>
      <c r="F86" s="96">
        <f t="shared" si="1"/>
        <v>0</v>
      </c>
    </row>
    <row r="87" spans="1:6" ht="31.5">
      <c r="A87" s="117" t="s">
        <v>290</v>
      </c>
      <c r="B87" s="17" t="s">
        <v>221</v>
      </c>
      <c r="C87" s="87" t="s">
        <v>322</v>
      </c>
      <c r="D87" s="116">
        <v>220491.04</v>
      </c>
      <c r="E87" s="77">
        <v>641082.5</v>
      </c>
      <c r="F87" s="96">
        <f t="shared" si="1"/>
        <v>-420591.45999999996</v>
      </c>
    </row>
    <row r="88" spans="1:6" ht="47.25">
      <c r="A88" s="31" t="s">
        <v>1</v>
      </c>
      <c r="B88" s="17" t="s">
        <v>221</v>
      </c>
      <c r="C88" s="55" t="s">
        <v>149</v>
      </c>
      <c r="D88" s="116">
        <v>-225210.04</v>
      </c>
      <c r="E88" s="77">
        <v>-645801.5</v>
      </c>
      <c r="F88" s="96">
        <f t="shared" si="1"/>
        <v>420591.45999999996</v>
      </c>
    </row>
    <row r="89" spans="1:6">
      <c r="A89" s="19" t="s">
        <v>230</v>
      </c>
      <c r="B89" s="17" t="s">
        <v>221</v>
      </c>
      <c r="C89" s="20"/>
      <c r="D89" s="77">
        <f>SUM(D90:D96)</f>
        <v>4326774.8699999992</v>
      </c>
      <c r="E89" s="77">
        <f>SUM(E90:E96)</f>
        <v>4037625.76</v>
      </c>
      <c r="F89" s="96">
        <f t="shared" si="1"/>
        <v>289149.1099999994</v>
      </c>
    </row>
    <row r="90" spans="1:6" ht="74.25" customHeight="1">
      <c r="A90" s="89" t="s">
        <v>357</v>
      </c>
      <c r="B90" s="17" t="s">
        <v>221</v>
      </c>
      <c r="C90" s="81" t="s">
        <v>326</v>
      </c>
      <c r="D90" s="77">
        <v>64800</v>
      </c>
      <c r="E90" s="77">
        <v>0</v>
      </c>
      <c r="F90" s="96">
        <f t="shared" si="1"/>
        <v>64800</v>
      </c>
    </row>
    <row r="91" spans="1:6" ht="74.25" customHeight="1">
      <c r="A91" s="89" t="s">
        <v>410</v>
      </c>
      <c r="B91" s="17" t="s">
        <v>221</v>
      </c>
      <c r="C91" s="81" t="s">
        <v>386</v>
      </c>
      <c r="D91" s="77">
        <v>500000</v>
      </c>
      <c r="E91" s="77">
        <v>0</v>
      </c>
      <c r="F91" s="96">
        <f t="shared" si="1"/>
        <v>500000</v>
      </c>
    </row>
    <row r="92" spans="1:6" ht="74.25" customHeight="1">
      <c r="A92" s="89" t="s">
        <v>411</v>
      </c>
      <c r="B92" s="17" t="s">
        <v>221</v>
      </c>
      <c r="C92" s="81" t="s">
        <v>387</v>
      </c>
      <c r="D92" s="77">
        <v>200000</v>
      </c>
      <c r="E92" s="77">
        <v>0</v>
      </c>
      <c r="F92" s="96">
        <f t="shared" si="1"/>
        <v>200000</v>
      </c>
    </row>
    <row r="93" spans="1:6" ht="31.5">
      <c r="A93" s="36" t="s">
        <v>59</v>
      </c>
      <c r="B93" s="17" t="s">
        <v>221</v>
      </c>
      <c r="C93" s="81" t="s">
        <v>388</v>
      </c>
      <c r="D93" s="77">
        <v>0</v>
      </c>
      <c r="E93" s="77">
        <v>475650.89</v>
      </c>
      <c r="F93" s="96">
        <f t="shared" si="1"/>
        <v>-475650.89</v>
      </c>
    </row>
    <row r="94" spans="1:6" ht="31.5">
      <c r="A94" s="89" t="s">
        <v>4</v>
      </c>
      <c r="B94" s="17" t="s">
        <v>221</v>
      </c>
      <c r="C94" s="81" t="s">
        <v>389</v>
      </c>
      <c r="D94" s="77">
        <v>3391974.86</v>
      </c>
      <c r="E94" s="77">
        <v>3391974.86</v>
      </c>
      <c r="F94" s="96">
        <f t="shared" si="1"/>
        <v>0</v>
      </c>
    </row>
    <row r="95" spans="1:6" ht="71.25" customHeight="1">
      <c r="A95" s="32" t="s">
        <v>2</v>
      </c>
      <c r="B95" s="17" t="s">
        <v>221</v>
      </c>
      <c r="C95" s="73" t="s">
        <v>327</v>
      </c>
      <c r="D95" s="77">
        <v>170000</v>
      </c>
      <c r="E95" s="77">
        <v>170000</v>
      </c>
      <c r="F95" s="96">
        <f t="shared" si="1"/>
        <v>0</v>
      </c>
    </row>
    <row r="96" spans="1:6" ht="63">
      <c r="A96" s="32" t="s">
        <v>52</v>
      </c>
      <c r="B96" s="17" t="s">
        <v>221</v>
      </c>
      <c r="C96" s="73" t="s">
        <v>328</v>
      </c>
      <c r="D96" s="77">
        <v>0.01</v>
      </c>
      <c r="E96" s="77">
        <v>0.01</v>
      </c>
      <c r="F96" s="96">
        <f t="shared" si="1"/>
        <v>0</v>
      </c>
    </row>
    <row r="97" spans="1:6">
      <c r="A97" s="19" t="s">
        <v>372</v>
      </c>
      <c r="B97" s="17" t="s">
        <v>221</v>
      </c>
      <c r="C97" s="20"/>
      <c r="D97" s="77">
        <f>SUM(D98:D110)</f>
        <v>48894453.130000003</v>
      </c>
      <c r="E97" s="77">
        <f>SUM(E98:E110)</f>
        <v>129878259.03999999</v>
      </c>
      <c r="F97" s="96">
        <f t="shared" si="1"/>
        <v>-80983805.909999996</v>
      </c>
    </row>
    <row r="98" spans="1:6" ht="78.75">
      <c r="A98" s="32" t="s">
        <v>33</v>
      </c>
      <c r="B98" s="17" t="s">
        <v>221</v>
      </c>
      <c r="C98" s="56" t="s">
        <v>148</v>
      </c>
      <c r="D98" s="77">
        <v>135000</v>
      </c>
      <c r="E98" s="77">
        <v>167250</v>
      </c>
      <c r="F98" s="96">
        <f t="shared" si="1"/>
        <v>-32250</v>
      </c>
    </row>
    <row r="99" spans="1:6" ht="85.5" customHeight="1">
      <c r="A99" s="32" t="s">
        <v>428</v>
      </c>
      <c r="B99" s="17" t="s">
        <v>221</v>
      </c>
      <c r="C99" s="56" t="s">
        <v>147</v>
      </c>
      <c r="D99" s="77">
        <v>75000</v>
      </c>
      <c r="E99" s="77">
        <v>188000</v>
      </c>
      <c r="F99" s="96">
        <f t="shared" si="1"/>
        <v>-113000</v>
      </c>
    </row>
    <row r="100" spans="1:6" ht="78.75">
      <c r="A100" s="117" t="s">
        <v>312</v>
      </c>
      <c r="B100" s="17" t="s">
        <v>221</v>
      </c>
      <c r="C100" s="84" t="s">
        <v>311</v>
      </c>
      <c r="D100" s="77">
        <v>5000</v>
      </c>
      <c r="E100" s="77">
        <v>2500</v>
      </c>
      <c r="F100" s="96">
        <f t="shared" si="1"/>
        <v>2500</v>
      </c>
    </row>
    <row r="101" spans="1:6" ht="47.25">
      <c r="A101" s="32" t="s">
        <v>17</v>
      </c>
      <c r="B101" s="17" t="s">
        <v>221</v>
      </c>
      <c r="C101" s="56" t="s">
        <v>146</v>
      </c>
      <c r="D101" s="77">
        <v>60000</v>
      </c>
      <c r="E101" s="77">
        <v>43322.31</v>
      </c>
      <c r="F101" s="96">
        <f t="shared" si="1"/>
        <v>16677.690000000002</v>
      </c>
    </row>
    <row r="102" spans="1:6" ht="31.5">
      <c r="A102" s="32" t="s">
        <v>5</v>
      </c>
      <c r="B102" s="17" t="s">
        <v>221</v>
      </c>
      <c r="C102" s="56" t="s">
        <v>145</v>
      </c>
      <c r="D102" s="77">
        <v>500000</v>
      </c>
      <c r="E102" s="77">
        <v>415633.6</v>
      </c>
      <c r="F102" s="96">
        <f t="shared" si="1"/>
        <v>84366.400000000023</v>
      </c>
    </row>
    <row r="103" spans="1:6" ht="31.5">
      <c r="A103" s="117" t="s">
        <v>317</v>
      </c>
      <c r="B103" s="17" t="s">
        <v>221</v>
      </c>
      <c r="C103" s="84" t="s">
        <v>318</v>
      </c>
      <c r="D103" s="77">
        <v>600000</v>
      </c>
      <c r="E103" s="77">
        <v>0</v>
      </c>
      <c r="F103" s="96">
        <f t="shared" si="1"/>
        <v>600000</v>
      </c>
    </row>
    <row r="104" spans="1:6" ht="57" customHeight="1">
      <c r="A104" s="89" t="s">
        <v>412</v>
      </c>
      <c r="B104" s="17" t="s">
        <v>221</v>
      </c>
      <c r="C104" s="84" t="s">
        <v>390</v>
      </c>
      <c r="D104" s="77">
        <v>15500000</v>
      </c>
      <c r="E104" s="77">
        <v>15500000</v>
      </c>
      <c r="F104" s="96">
        <f t="shared" si="1"/>
        <v>0</v>
      </c>
    </row>
    <row r="105" spans="1:6" ht="31.5">
      <c r="A105" s="89" t="s">
        <v>289</v>
      </c>
      <c r="B105" s="17" t="s">
        <v>221</v>
      </c>
      <c r="C105" s="84" t="s">
        <v>288</v>
      </c>
      <c r="D105" s="77">
        <v>40881800</v>
      </c>
      <c r="E105" s="77">
        <v>122423900</v>
      </c>
      <c r="F105" s="96">
        <f t="shared" si="1"/>
        <v>-81542100</v>
      </c>
    </row>
    <row r="106" spans="1:6" ht="94.5">
      <c r="A106" s="89" t="s">
        <v>427</v>
      </c>
      <c r="B106" s="17" t="s">
        <v>221</v>
      </c>
      <c r="C106" s="84" t="s">
        <v>391</v>
      </c>
      <c r="D106" s="77">
        <v>304000</v>
      </c>
      <c r="E106" s="77">
        <v>304000</v>
      </c>
      <c r="F106" s="96">
        <f t="shared" si="1"/>
        <v>0</v>
      </c>
    </row>
    <row r="107" spans="1:6" ht="31.5">
      <c r="A107" s="32" t="s">
        <v>57</v>
      </c>
      <c r="B107" s="17" t="s">
        <v>221</v>
      </c>
      <c r="C107" s="56" t="s">
        <v>144</v>
      </c>
      <c r="D107" s="77">
        <v>82332</v>
      </c>
      <c r="E107" s="77">
        <v>82332</v>
      </c>
      <c r="F107" s="96">
        <f t="shared" si="1"/>
        <v>0</v>
      </c>
    </row>
    <row r="108" spans="1:6" ht="63">
      <c r="A108" s="32" t="s">
        <v>2</v>
      </c>
      <c r="B108" s="17" t="s">
        <v>221</v>
      </c>
      <c r="C108" s="56" t="s">
        <v>143</v>
      </c>
      <c r="D108" s="77">
        <v>206237.54</v>
      </c>
      <c r="E108" s="77">
        <v>206237.54</v>
      </c>
      <c r="F108" s="96">
        <f t="shared" si="1"/>
        <v>0</v>
      </c>
    </row>
    <row r="109" spans="1:6" ht="63">
      <c r="A109" s="32" t="s">
        <v>52</v>
      </c>
      <c r="B109" s="17" t="s">
        <v>221</v>
      </c>
      <c r="C109" s="56" t="s">
        <v>142</v>
      </c>
      <c r="D109" s="77">
        <v>433014.28</v>
      </c>
      <c r="E109" s="77">
        <v>433014.28</v>
      </c>
      <c r="F109" s="96">
        <f t="shared" si="1"/>
        <v>0</v>
      </c>
    </row>
    <row r="110" spans="1:6" ht="47.25">
      <c r="A110" s="32" t="s">
        <v>1</v>
      </c>
      <c r="B110" s="17" t="s">
        <v>221</v>
      </c>
      <c r="C110" s="56" t="s">
        <v>141</v>
      </c>
      <c r="D110" s="77">
        <v>-9887930.6899999995</v>
      </c>
      <c r="E110" s="77">
        <v>-9887930.6899999995</v>
      </c>
      <c r="F110" s="96">
        <f t="shared" ref="F110:F168" si="2">D110-E110</f>
        <v>0</v>
      </c>
    </row>
    <row r="111" spans="1:6">
      <c r="A111" s="19" t="s">
        <v>231</v>
      </c>
      <c r="B111" s="17" t="s">
        <v>221</v>
      </c>
      <c r="C111" s="20"/>
      <c r="D111" s="77">
        <f>D112</f>
        <v>100000</v>
      </c>
      <c r="E111" s="77">
        <f>E112</f>
        <v>65000</v>
      </c>
      <c r="F111" s="96">
        <f t="shared" si="2"/>
        <v>35000</v>
      </c>
    </row>
    <row r="112" spans="1:6" ht="47.25">
      <c r="A112" s="11" t="s">
        <v>17</v>
      </c>
      <c r="B112" s="17" t="s">
        <v>221</v>
      </c>
      <c r="C112" s="21" t="s">
        <v>140</v>
      </c>
      <c r="D112" s="77">
        <v>100000</v>
      </c>
      <c r="E112" s="77">
        <v>65000</v>
      </c>
      <c r="F112" s="96">
        <f t="shared" si="2"/>
        <v>35000</v>
      </c>
    </row>
    <row r="113" spans="1:6">
      <c r="A113" s="19" t="s">
        <v>232</v>
      </c>
      <c r="B113" s="17" t="s">
        <v>221</v>
      </c>
      <c r="C113" s="20"/>
      <c r="D113" s="77">
        <f>SUM(D114:D145)</f>
        <v>337754727</v>
      </c>
      <c r="E113" s="77">
        <f>SUM(E114:E145)</f>
        <v>310317635.91999996</v>
      </c>
      <c r="F113" s="96">
        <f t="shared" si="2"/>
        <v>27437091.080000043</v>
      </c>
    </row>
    <row r="114" spans="1:6" ht="173.25">
      <c r="A114" s="45" t="s">
        <v>306</v>
      </c>
      <c r="B114" s="17" t="s">
        <v>221</v>
      </c>
      <c r="C114" s="17" t="s">
        <v>331</v>
      </c>
      <c r="D114" s="77">
        <v>2419200</v>
      </c>
      <c r="E114" s="77">
        <v>1592892</v>
      </c>
      <c r="F114" s="96">
        <f t="shared" si="2"/>
        <v>826308</v>
      </c>
    </row>
    <row r="115" spans="1:6" ht="47.25">
      <c r="A115" s="33" t="s">
        <v>101</v>
      </c>
      <c r="B115" s="17" t="s">
        <v>221</v>
      </c>
      <c r="C115" s="57" t="s">
        <v>139</v>
      </c>
      <c r="D115" s="77">
        <v>90000</v>
      </c>
      <c r="E115" s="77">
        <v>81596.3</v>
      </c>
      <c r="F115" s="96">
        <f t="shared" si="2"/>
        <v>8403.6999999999971</v>
      </c>
    </row>
    <row r="116" spans="1:6" ht="47.25">
      <c r="A116" s="33" t="s">
        <v>138</v>
      </c>
      <c r="B116" s="17" t="s">
        <v>221</v>
      </c>
      <c r="C116" s="57" t="s">
        <v>137</v>
      </c>
      <c r="D116" s="77">
        <v>97700</v>
      </c>
      <c r="E116" s="77">
        <v>69070.009999999995</v>
      </c>
      <c r="F116" s="96">
        <f t="shared" si="2"/>
        <v>28629.990000000005</v>
      </c>
    </row>
    <row r="117" spans="1:6" ht="47.25">
      <c r="A117" s="89" t="s">
        <v>307</v>
      </c>
      <c r="B117" s="17" t="s">
        <v>221</v>
      </c>
      <c r="C117" s="81" t="s">
        <v>332</v>
      </c>
      <c r="D117" s="77">
        <v>145000</v>
      </c>
      <c r="E117" s="77">
        <v>146000</v>
      </c>
      <c r="F117" s="96">
        <f t="shared" si="2"/>
        <v>-1000</v>
      </c>
    </row>
    <row r="118" spans="1:6" ht="47.25">
      <c r="A118" s="33" t="s">
        <v>17</v>
      </c>
      <c r="B118" s="17" t="s">
        <v>221</v>
      </c>
      <c r="C118" s="57" t="s">
        <v>136</v>
      </c>
      <c r="D118" s="77">
        <v>6000</v>
      </c>
      <c r="E118" s="77">
        <v>70386.649999999994</v>
      </c>
      <c r="F118" s="96">
        <f t="shared" si="2"/>
        <v>-64386.649999999994</v>
      </c>
    </row>
    <row r="119" spans="1:6" ht="31.5">
      <c r="A119" s="31" t="s">
        <v>6</v>
      </c>
      <c r="B119" s="17" t="s">
        <v>221</v>
      </c>
      <c r="C119" s="87" t="s">
        <v>316</v>
      </c>
      <c r="D119" s="77">
        <v>0</v>
      </c>
      <c r="E119" s="77">
        <v>500</v>
      </c>
      <c r="F119" s="96">
        <f t="shared" si="2"/>
        <v>-500</v>
      </c>
    </row>
    <row r="120" spans="1:6" ht="31.5">
      <c r="A120" s="33" t="s">
        <v>5</v>
      </c>
      <c r="B120" s="17" t="s">
        <v>221</v>
      </c>
      <c r="C120" s="57" t="s">
        <v>135</v>
      </c>
      <c r="D120" s="77">
        <v>1562000</v>
      </c>
      <c r="E120" s="77">
        <v>1122956.22</v>
      </c>
      <c r="F120" s="96">
        <f t="shared" si="2"/>
        <v>439043.78</v>
      </c>
    </row>
    <row r="121" spans="1:6" ht="41.25" customHeight="1">
      <c r="A121" s="89" t="s">
        <v>413</v>
      </c>
      <c r="B121" s="17" t="s">
        <v>221</v>
      </c>
      <c r="C121" s="81" t="s">
        <v>392</v>
      </c>
      <c r="D121" s="77">
        <v>0</v>
      </c>
      <c r="E121" s="77">
        <v>13879000</v>
      </c>
      <c r="F121" s="96">
        <f t="shared" si="2"/>
        <v>-13879000</v>
      </c>
    </row>
    <row r="122" spans="1:6" ht="58.5" customHeight="1">
      <c r="A122" s="89" t="s">
        <v>412</v>
      </c>
      <c r="B122" s="17" t="s">
        <v>221</v>
      </c>
      <c r="C122" s="81" t="s">
        <v>393</v>
      </c>
      <c r="D122" s="77">
        <v>0</v>
      </c>
      <c r="E122" s="77">
        <v>58554850</v>
      </c>
      <c r="F122" s="96">
        <f t="shared" si="2"/>
        <v>-58554850</v>
      </c>
    </row>
    <row r="123" spans="1:6" ht="31.5">
      <c r="A123" s="33" t="s">
        <v>134</v>
      </c>
      <c r="B123" s="17" t="s">
        <v>221</v>
      </c>
      <c r="C123" s="57" t="s">
        <v>133</v>
      </c>
      <c r="D123" s="77">
        <v>538900</v>
      </c>
      <c r="E123" s="77">
        <v>0</v>
      </c>
      <c r="F123" s="96">
        <f t="shared" si="2"/>
        <v>538900</v>
      </c>
    </row>
    <row r="124" spans="1:6" ht="69" customHeight="1">
      <c r="A124" s="33" t="s">
        <v>132</v>
      </c>
      <c r="B124" s="17" t="s">
        <v>221</v>
      </c>
      <c r="C124" s="57" t="s">
        <v>131</v>
      </c>
      <c r="D124" s="77">
        <v>400700</v>
      </c>
      <c r="E124" s="77">
        <v>400700</v>
      </c>
      <c r="F124" s="96">
        <f t="shared" si="2"/>
        <v>0</v>
      </c>
    </row>
    <row r="125" spans="1:6" ht="47.25">
      <c r="A125" s="33" t="s">
        <v>130</v>
      </c>
      <c r="B125" s="17" t="s">
        <v>221</v>
      </c>
      <c r="C125" s="57" t="s">
        <v>129</v>
      </c>
      <c r="D125" s="77">
        <v>3104300</v>
      </c>
      <c r="E125" s="77">
        <v>5943450</v>
      </c>
      <c r="F125" s="96">
        <f t="shared" si="2"/>
        <v>-2839150</v>
      </c>
    </row>
    <row r="126" spans="1:6" ht="47.25">
      <c r="A126" s="89" t="s">
        <v>358</v>
      </c>
      <c r="B126" s="17" t="s">
        <v>221</v>
      </c>
      <c r="C126" s="81" t="s">
        <v>333</v>
      </c>
      <c r="D126" s="77">
        <v>6522600</v>
      </c>
      <c r="E126" s="77">
        <v>0</v>
      </c>
      <c r="F126" s="96">
        <f t="shared" si="2"/>
        <v>6522600</v>
      </c>
    </row>
    <row r="127" spans="1:6" ht="63">
      <c r="A127" s="33" t="s">
        <v>128</v>
      </c>
      <c r="B127" s="17" t="s">
        <v>221</v>
      </c>
      <c r="C127" s="57" t="s">
        <v>127</v>
      </c>
      <c r="D127" s="77">
        <v>4329300</v>
      </c>
      <c r="E127" s="77">
        <v>1353842.35</v>
      </c>
      <c r="F127" s="96">
        <f t="shared" si="2"/>
        <v>2975457.65</v>
      </c>
    </row>
    <row r="128" spans="1:6" ht="78.75">
      <c r="A128" s="33" t="s">
        <v>264</v>
      </c>
      <c r="B128" s="17" t="s">
        <v>221</v>
      </c>
      <c r="C128" s="57" t="s">
        <v>126</v>
      </c>
      <c r="D128" s="77">
        <v>1131200</v>
      </c>
      <c r="E128" s="77">
        <v>0</v>
      </c>
      <c r="F128" s="96">
        <f t="shared" si="2"/>
        <v>1131200</v>
      </c>
    </row>
    <row r="129" spans="1:6" ht="78.75">
      <c r="A129" s="33" t="s">
        <v>125</v>
      </c>
      <c r="B129" s="17" t="s">
        <v>221</v>
      </c>
      <c r="C129" s="57" t="s">
        <v>124</v>
      </c>
      <c r="D129" s="77">
        <v>3134500</v>
      </c>
      <c r="E129" s="77">
        <v>0</v>
      </c>
      <c r="F129" s="96">
        <f t="shared" si="2"/>
        <v>3134500</v>
      </c>
    </row>
    <row r="130" spans="1:6" ht="47.25">
      <c r="A130" s="33" t="s">
        <v>123</v>
      </c>
      <c r="B130" s="17" t="s">
        <v>221</v>
      </c>
      <c r="C130" s="57" t="s">
        <v>122</v>
      </c>
      <c r="D130" s="77">
        <v>24893700</v>
      </c>
      <c r="E130" s="77">
        <v>24893700</v>
      </c>
      <c r="F130" s="96">
        <f t="shared" si="2"/>
        <v>0</v>
      </c>
    </row>
    <row r="131" spans="1:6" ht="31.5">
      <c r="A131" s="33" t="s">
        <v>121</v>
      </c>
      <c r="B131" s="17" t="s">
        <v>221</v>
      </c>
      <c r="C131" s="57" t="s">
        <v>120</v>
      </c>
      <c r="D131" s="77">
        <v>19543700</v>
      </c>
      <c r="E131" s="77">
        <v>16787665</v>
      </c>
      <c r="F131" s="96">
        <f t="shared" si="2"/>
        <v>2756035</v>
      </c>
    </row>
    <row r="132" spans="1:6" ht="47.25">
      <c r="A132" s="89" t="s">
        <v>283</v>
      </c>
      <c r="B132" s="17" t="s">
        <v>221</v>
      </c>
      <c r="C132" s="81" t="s">
        <v>282</v>
      </c>
      <c r="D132" s="77">
        <v>1949600</v>
      </c>
      <c r="E132" s="77">
        <v>2501322</v>
      </c>
      <c r="F132" s="96">
        <f t="shared" si="2"/>
        <v>-551722</v>
      </c>
    </row>
    <row r="133" spans="1:6" ht="47.25">
      <c r="A133" s="33" t="s">
        <v>119</v>
      </c>
      <c r="B133" s="17" t="s">
        <v>221</v>
      </c>
      <c r="C133" s="57" t="s">
        <v>118</v>
      </c>
      <c r="D133" s="77">
        <v>20748700</v>
      </c>
      <c r="E133" s="77">
        <v>20748700</v>
      </c>
      <c r="F133" s="96">
        <f t="shared" si="2"/>
        <v>0</v>
      </c>
    </row>
    <row r="134" spans="1:6" ht="47.25">
      <c r="A134" s="33" t="s">
        <v>117</v>
      </c>
      <c r="B134" s="17" t="s">
        <v>221</v>
      </c>
      <c r="C134" s="57" t="s">
        <v>116</v>
      </c>
      <c r="D134" s="77">
        <v>34026300</v>
      </c>
      <c r="E134" s="77">
        <v>34026300</v>
      </c>
      <c r="F134" s="96">
        <f t="shared" si="2"/>
        <v>0</v>
      </c>
    </row>
    <row r="135" spans="1:6" ht="63">
      <c r="A135" s="33" t="s">
        <v>115</v>
      </c>
      <c r="B135" s="17" t="s">
        <v>221</v>
      </c>
      <c r="C135" s="57" t="s">
        <v>114</v>
      </c>
      <c r="D135" s="77">
        <v>9195800</v>
      </c>
      <c r="E135" s="77">
        <v>85959.85</v>
      </c>
      <c r="F135" s="96">
        <f t="shared" si="2"/>
        <v>9109840.1500000004</v>
      </c>
    </row>
    <row r="136" spans="1:6" ht="78.75">
      <c r="A136" s="33" t="s">
        <v>265</v>
      </c>
      <c r="B136" s="17" t="s">
        <v>221</v>
      </c>
      <c r="C136" s="57" t="s">
        <v>113</v>
      </c>
      <c r="D136" s="77">
        <v>32454000</v>
      </c>
      <c r="E136" s="77">
        <v>0</v>
      </c>
      <c r="F136" s="96">
        <f t="shared" si="2"/>
        <v>32454000</v>
      </c>
    </row>
    <row r="137" spans="1:6" ht="78.75">
      <c r="A137" s="33" t="s">
        <v>112</v>
      </c>
      <c r="B137" s="17" t="s">
        <v>221</v>
      </c>
      <c r="C137" s="57" t="s">
        <v>111</v>
      </c>
      <c r="D137" s="77">
        <v>17213500</v>
      </c>
      <c r="E137" s="77">
        <v>0</v>
      </c>
      <c r="F137" s="96">
        <f t="shared" si="2"/>
        <v>17213500</v>
      </c>
    </row>
    <row r="138" spans="1:6" ht="47.25">
      <c r="A138" s="33" t="s">
        <v>110</v>
      </c>
      <c r="B138" s="17" t="s">
        <v>221</v>
      </c>
      <c r="C138" s="57" t="s">
        <v>109</v>
      </c>
      <c r="D138" s="77">
        <v>8774300</v>
      </c>
      <c r="E138" s="77">
        <v>6110344</v>
      </c>
      <c r="F138" s="96">
        <f t="shared" si="2"/>
        <v>2663956</v>
      </c>
    </row>
    <row r="139" spans="1:6" ht="58.5" customHeight="1">
      <c r="A139" s="89" t="s">
        <v>415</v>
      </c>
      <c r="B139" s="17" t="s">
        <v>221</v>
      </c>
      <c r="C139" s="81" t="s">
        <v>394</v>
      </c>
      <c r="D139" s="77">
        <v>9000000</v>
      </c>
      <c r="E139" s="77">
        <v>3465000</v>
      </c>
      <c r="F139" s="96">
        <f t="shared" si="2"/>
        <v>5535000</v>
      </c>
    </row>
    <row r="140" spans="1:6" ht="63">
      <c r="A140" s="89" t="s">
        <v>285</v>
      </c>
      <c r="B140" s="17" t="s">
        <v>221</v>
      </c>
      <c r="C140" s="81" t="s">
        <v>284</v>
      </c>
      <c r="D140" s="77">
        <v>138200</v>
      </c>
      <c r="E140" s="77">
        <v>15237.6</v>
      </c>
      <c r="F140" s="96">
        <f t="shared" si="2"/>
        <v>122962.4</v>
      </c>
    </row>
    <row r="141" spans="1:6" ht="31.5">
      <c r="A141" s="33" t="s">
        <v>108</v>
      </c>
      <c r="B141" s="17" t="s">
        <v>221</v>
      </c>
      <c r="C141" s="57" t="s">
        <v>107</v>
      </c>
      <c r="D141" s="77">
        <v>24458000</v>
      </c>
      <c r="E141" s="77">
        <v>23359100</v>
      </c>
      <c r="F141" s="96">
        <f t="shared" si="2"/>
        <v>1098900</v>
      </c>
    </row>
    <row r="142" spans="1:6" ht="31.5">
      <c r="A142" s="33" t="s">
        <v>106</v>
      </c>
      <c r="B142" s="17" t="s">
        <v>221</v>
      </c>
      <c r="C142" s="57" t="s">
        <v>105</v>
      </c>
      <c r="D142" s="77">
        <v>15992000</v>
      </c>
      <c r="E142" s="77">
        <v>14613200</v>
      </c>
      <c r="F142" s="96">
        <f t="shared" si="2"/>
        <v>1378800</v>
      </c>
    </row>
    <row r="143" spans="1:6" ht="63">
      <c r="A143" s="33" t="s">
        <v>104</v>
      </c>
      <c r="B143" s="17" t="s">
        <v>221</v>
      </c>
      <c r="C143" s="57" t="s">
        <v>103</v>
      </c>
      <c r="D143" s="77">
        <v>95097100</v>
      </c>
      <c r="E143" s="77">
        <v>82798336.939999998</v>
      </c>
      <c r="F143" s="96">
        <f t="shared" si="2"/>
        <v>12298763.060000002</v>
      </c>
    </row>
    <row r="144" spans="1:6" ht="78.75">
      <c r="A144" s="89" t="s">
        <v>287</v>
      </c>
      <c r="B144" s="17" t="s">
        <v>221</v>
      </c>
      <c r="C144" s="81" t="s">
        <v>286</v>
      </c>
      <c r="D144" s="77">
        <v>3090900</v>
      </c>
      <c r="E144" s="77">
        <v>0</v>
      </c>
      <c r="F144" s="96">
        <f t="shared" si="2"/>
        <v>3090900</v>
      </c>
    </row>
    <row r="145" spans="1:6" ht="47.25">
      <c r="A145" s="33" t="s">
        <v>1</v>
      </c>
      <c r="B145" s="17" t="s">
        <v>221</v>
      </c>
      <c r="C145" s="57" t="s">
        <v>102</v>
      </c>
      <c r="D145" s="77">
        <v>-2302473</v>
      </c>
      <c r="E145" s="77">
        <v>-2302473</v>
      </c>
      <c r="F145" s="96">
        <f t="shared" si="2"/>
        <v>0</v>
      </c>
    </row>
    <row r="146" spans="1:6">
      <c r="A146" s="19" t="s">
        <v>233</v>
      </c>
      <c r="B146" s="17" t="s">
        <v>221</v>
      </c>
      <c r="C146" s="20"/>
      <c r="D146" s="77">
        <f>SUM(D147:D160)</f>
        <v>8260567767.3700008</v>
      </c>
      <c r="E146" s="77">
        <f>SUM(E147:E160)</f>
        <v>4500444137.7300005</v>
      </c>
      <c r="F146" s="96">
        <f t="shared" si="2"/>
        <v>3760123629.6400003</v>
      </c>
    </row>
    <row r="147" spans="1:6" ht="51" customHeight="1">
      <c r="A147" s="34" t="s">
        <v>101</v>
      </c>
      <c r="B147" s="17" t="s">
        <v>221</v>
      </c>
      <c r="C147" s="58" t="s">
        <v>100</v>
      </c>
      <c r="D147" s="77">
        <v>1818100</v>
      </c>
      <c r="E147" s="77">
        <v>146599.16</v>
      </c>
      <c r="F147" s="96">
        <f t="shared" si="2"/>
        <v>1671500.84</v>
      </c>
    </row>
    <row r="148" spans="1:6" ht="31.5">
      <c r="A148" s="89" t="s">
        <v>272</v>
      </c>
      <c r="B148" s="17" t="s">
        <v>221</v>
      </c>
      <c r="C148" s="80" t="s">
        <v>273</v>
      </c>
      <c r="D148" s="77">
        <v>1255200</v>
      </c>
      <c r="E148" s="77">
        <v>4512629.3899999997</v>
      </c>
      <c r="F148" s="96">
        <f t="shared" si="2"/>
        <v>-3257429.3899999997</v>
      </c>
    </row>
    <row r="149" spans="1:6" ht="63">
      <c r="A149" s="34" t="s">
        <v>99</v>
      </c>
      <c r="B149" s="17" t="s">
        <v>221</v>
      </c>
      <c r="C149" s="58" t="s">
        <v>98</v>
      </c>
      <c r="D149" s="77">
        <v>80000</v>
      </c>
      <c r="E149" s="77">
        <v>75000</v>
      </c>
      <c r="F149" s="96">
        <f t="shared" si="2"/>
        <v>5000</v>
      </c>
    </row>
    <row r="150" spans="1:6" ht="47.25">
      <c r="A150" s="34" t="s">
        <v>17</v>
      </c>
      <c r="B150" s="17" t="s">
        <v>221</v>
      </c>
      <c r="C150" s="58" t="s">
        <v>97</v>
      </c>
      <c r="D150" s="77">
        <v>50000</v>
      </c>
      <c r="E150" s="77">
        <v>44492.17</v>
      </c>
      <c r="F150" s="96">
        <f t="shared" si="2"/>
        <v>5507.8300000000017</v>
      </c>
    </row>
    <row r="151" spans="1:6" ht="31.5">
      <c r="A151" s="34" t="s">
        <v>6</v>
      </c>
      <c r="B151" s="17" t="s">
        <v>221</v>
      </c>
      <c r="C151" s="58" t="s">
        <v>96</v>
      </c>
      <c r="D151" s="77">
        <v>0</v>
      </c>
      <c r="E151" s="77">
        <v>-134821.09</v>
      </c>
      <c r="F151" s="96">
        <f t="shared" si="2"/>
        <v>134821.09</v>
      </c>
    </row>
    <row r="152" spans="1:6" ht="31.5">
      <c r="A152" s="34" t="s">
        <v>5</v>
      </c>
      <c r="B152" s="17" t="s">
        <v>221</v>
      </c>
      <c r="C152" s="58" t="s">
        <v>95</v>
      </c>
      <c r="D152" s="77">
        <v>1133200</v>
      </c>
      <c r="E152" s="77">
        <v>1281980.03</v>
      </c>
      <c r="F152" s="96">
        <f t="shared" si="2"/>
        <v>-148780.03000000003</v>
      </c>
    </row>
    <row r="153" spans="1:6" ht="31.5">
      <c r="A153" s="34" t="s">
        <v>94</v>
      </c>
      <c r="B153" s="17" t="s">
        <v>221</v>
      </c>
      <c r="C153" s="58" t="s">
        <v>93</v>
      </c>
      <c r="D153" s="77">
        <v>8055669000</v>
      </c>
      <c r="E153" s="77">
        <v>4394002000</v>
      </c>
      <c r="F153" s="96">
        <f t="shared" si="2"/>
        <v>3661667000</v>
      </c>
    </row>
    <row r="154" spans="1:6" ht="31.5">
      <c r="A154" s="34" t="s">
        <v>92</v>
      </c>
      <c r="B154" s="17" t="s">
        <v>221</v>
      </c>
      <c r="C154" s="58" t="s">
        <v>91</v>
      </c>
      <c r="D154" s="77">
        <v>142624000</v>
      </c>
      <c r="E154" s="77">
        <v>67390000</v>
      </c>
      <c r="F154" s="96">
        <f t="shared" si="2"/>
        <v>75234000</v>
      </c>
    </row>
    <row r="155" spans="1:6" ht="47.25">
      <c r="A155" s="34" t="s">
        <v>90</v>
      </c>
      <c r="B155" s="17" t="s">
        <v>221</v>
      </c>
      <c r="C155" s="58" t="s">
        <v>89</v>
      </c>
      <c r="D155" s="77">
        <v>6102200</v>
      </c>
      <c r="E155" s="77">
        <v>5492000</v>
      </c>
      <c r="F155" s="96">
        <f t="shared" si="2"/>
        <v>610200</v>
      </c>
    </row>
    <row r="156" spans="1:6">
      <c r="A156" s="34" t="s">
        <v>88</v>
      </c>
      <c r="B156" s="17" t="s">
        <v>221</v>
      </c>
      <c r="C156" s="58" t="s">
        <v>87</v>
      </c>
      <c r="D156" s="77">
        <v>42323600</v>
      </c>
      <c r="E156" s="77">
        <v>18121790.699999999</v>
      </c>
      <c r="F156" s="96">
        <f t="shared" si="2"/>
        <v>24201809.300000001</v>
      </c>
    </row>
    <row r="157" spans="1:6" ht="31.5">
      <c r="A157" s="36" t="s">
        <v>59</v>
      </c>
      <c r="B157" s="17" t="s">
        <v>221</v>
      </c>
      <c r="C157" s="80" t="s">
        <v>334</v>
      </c>
      <c r="D157" s="77">
        <v>8419785</v>
      </c>
      <c r="E157" s="77">
        <v>8419785</v>
      </c>
      <c r="F157" s="96">
        <f t="shared" si="2"/>
        <v>0</v>
      </c>
    </row>
    <row r="158" spans="1:6" ht="63">
      <c r="A158" s="32" t="s">
        <v>2</v>
      </c>
      <c r="B158" s="17" t="s">
        <v>221</v>
      </c>
      <c r="C158" s="80" t="s">
        <v>335</v>
      </c>
      <c r="D158" s="77">
        <v>141879.39000000001</v>
      </c>
      <c r="E158" s="77">
        <v>141879.39000000001</v>
      </c>
      <c r="F158" s="96">
        <f t="shared" si="2"/>
        <v>0</v>
      </c>
    </row>
    <row r="159" spans="1:6" ht="63">
      <c r="A159" s="34" t="s">
        <v>52</v>
      </c>
      <c r="B159" s="17" t="s">
        <v>221</v>
      </c>
      <c r="C159" s="58" t="s">
        <v>86</v>
      </c>
      <c r="D159" s="77">
        <v>1052808.6299999999</v>
      </c>
      <c r="E159" s="77">
        <v>1052808.6299999999</v>
      </c>
      <c r="F159" s="96">
        <f t="shared" si="2"/>
        <v>0</v>
      </c>
    </row>
    <row r="160" spans="1:6" ht="47.25">
      <c r="A160" s="34" t="s">
        <v>1</v>
      </c>
      <c r="B160" s="17" t="s">
        <v>221</v>
      </c>
      <c r="C160" s="58" t="s">
        <v>85</v>
      </c>
      <c r="D160" s="77">
        <v>-102005.65</v>
      </c>
      <c r="E160" s="77">
        <v>-102005.65</v>
      </c>
      <c r="F160" s="96">
        <f t="shared" si="2"/>
        <v>0</v>
      </c>
    </row>
    <row r="161" spans="1:6">
      <c r="A161" s="19" t="s">
        <v>234</v>
      </c>
      <c r="B161" s="17" t="s">
        <v>221</v>
      </c>
      <c r="C161" s="20"/>
      <c r="D161" s="77">
        <f>SUM(D162:D179)</f>
        <v>1597493759.9200001</v>
      </c>
      <c r="E161" s="77">
        <f>SUM(E162:E179)</f>
        <v>1425279116.54</v>
      </c>
      <c r="F161" s="96">
        <f t="shared" si="2"/>
        <v>172214643.38000011</v>
      </c>
    </row>
    <row r="162" spans="1:6" ht="78.75">
      <c r="A162" s="35" t="s">
        <v>84</v>
      </c>
      <c r="B162" s="17" t="s">
        <v>221</v>
      </c>
      <c r="C162" s="59" t="s">
        <v>83</v>
      </c>
      <c r="D162" s="77">
        <v>240000</v>
      </c>
      <c r="E162" s="77">
        <v>64000</v>
      </c>
      <c r="F162" s="96">
        <f t="shared" si="2"/>
        <v>176000</v>
      </c>
    </row>
    <row r="163" spans="1:6" ht="31.5">
      <c r="A163" s="89" t="s">
        <v>272</v>
      </c>
      <c r="B163" s="17" t="s">
        <v>221</v>
      </c>
      <c r="C163" s="80" t="s">
        <v>274</v>
      </c>
      <c r="D163" s="77">
        <v>1100000</v>
      </c>
      <c r="E163" s="77">
        <v>386807.02</v>
      </c>
      <c r="F163" s="96">
        <f t="shared" si="2"/>
        <v>713192.98</v>
      </c>
    </row>
    <row r="164" spans="1:6" ht="72.75" customHeight="1">
      <c r="A164" s="89" t="s">
        <v>167</v>
      </c>
      <c r="B164" s="17" t="s">
        <v>221</v>
      </c>
      <c r="C164" s="80" t="s">
        <v>336</v>
      </c>
      <c r="D164" s="77">
        <v>40000</v>
      </c>
      <c r="E164" s="77">
        <v>0</v>
      </c>
      <c r="F164" s="96">
        <f t="shared" si="2"/>
        <v>40000</v>
      </c>
    </row>
    <row r="165" spans="1:6" ht="78.75">
      <c r="A165" s="89" t="s">
        <v>277</v>
      </c>
      <c r="B165" s="17" t="s">
        <v>221</v>
      </c>
      <c r="C165" s="80" t="s">
        <v>276</v>
      </c>
      <c r="D165" s="77">
        <v>0</v>
      </c>
      <c r="E165" s="77">
        <v>107930.94</v>
      </c>
      <c r="F165" s="96">
        <f t="shared" si="2"/>
        <v>-107930.94</v>
      </c>
    </row>
    <row r="166" spans="1:6" ht="84.75" customHeight="1">
      <c r="A166" s="89" t="s">
        <v>417</v>
      </c>
      <c r="B166" s="17" t="s">
        <v>221</v>
      </c>
      <c r="C166" s="80" t="s">
        <v>395</v>
      </c>
      <c r="D166" s="77">
        <v>0</v>
      </c>
      <c r="E166" s="77">
        <v>278769.38</v>
      </c>
      <c r="F166" s="96">
        <f t="shared" si="2"/>
        <v>-278769.38</v>
      </c>
    </row>
    <row r="167" spans="1:6" ht="47.25">
      <c r="A167" s="35" t="s">
        <v>17</v>
      </c>
      <c r="B167" s="17" t="s">
        <v>221</v>
      </c>
      <c r="C167" s="59" t="s">
        <v>82</v>
      </c>
      <c r="D167" s="77">
        <v>20000</v>
      </c>
      <c r="E167" s="77">
        <v>2525.4499999999998</v>
      </c>
      <c r="F167" s="96">
        <f t="shared" si="2"/>
        <v>17474.55</v>
      </c>
    </row>
    <row r="168" spans="1:6" ht="31.5">
      <c r="A168" s="34" t="s">
        <v>6</v>
      </c>
      <c r="B168" s="17" t="s">
        <v>221</v>
      </c>
      <c r="C168" s="85" t="s">
        <v>396</v>
      </c>
      <c r="D168" s="77">
        <v>0</v>
      </c>
      <c r="E168" s="77">
        <v>37237.85</v>
      </c>
      <c r="F168" s="96">
        <f t="shared" si="2"/>
        <v>-37237.85</v>
      </c>
    </row>
    <row r="169" spans="1:6" ht="31.5">
      <c r="A169" s="35" t="s">
        <v>5</v>
      </c>
      <c r="B169" s="17" t="s">
        <v>221</v>
      </c>
      <c r="C169" s="59" t="s">
        <v>81</v>
      </c>
      <c r="D169" s="77">
        <v>0</v>
      </c>
      <c r="E169" s="77">
        <v>91850.57</v>
      </c>
      <c r="F169" s="96">
        <f t="shared" ref="F169:F205" si="3">D169-E169</f>
        <v>-91850.57</v>
      </c>
    </row>
    <row r="170" spans="1:6" ht="151.5" customHeight="1">
      <c r="A170" s="89" t="s">
        <v>416</v>
      </c>
      <c r="B170" s="17" t="s">
        <v>221</v>
      </c>
      <c r="C170" s="85" t="s">
        <v>397</v>
      </c>
      <c r="D170" s="77">
        <v>0</v>
      </c>
      <c r="E170" s="77">
        <v>852936.78</v>
      </c>
      <c r="F170" s="96">
        <f t="shared" si="3"/>
        <v>-852936.78</v>
      </c>
    </row>
    <row r="171" spans="1:6" ht="63.75" customHeight="1">
      <c r="A171" s="35" t="s">
        <v>80</v>
      </c>
      <c r="B171" s="17" t="s">
        <v>221</v>
      </c>
      <c r="C171" s="59" t="s">
        <v>79</v>
      </c>
      <c r="D171" s="77">
        <v>62033900</v>
      </c>
      <c r="E171" s="77">
        <v>0</v>
      </c>
      <c r="F171" s="96">
        <f t="shared" si="3"/>
        <v>62033900</v>
      </c>
    </row>
    <row r="172" spans="1:6" ht="70.5" customHeight="1">
      <c r="A172" s="89" t="s">
        <v>418</v>
      </c>
      <c r="B172" s="17" t="s">
        <v>221</v>
      </c>
      <c r="C172" s="85" t="s">
        <v>398</v>
      </c>
      <c r="D172" s="77">
        <v>12082850</v>
      </c>
      <c r="E172" s="77">
        <v>2717400</v>
      </c>
      <c r="F172" s="96">
        <f t="shared" si="3"/>
        <v>9365450</v>
      </c>
    </row>
    <row r="173" spans="1:6" ht="180" customHeight="1">
      <c r="A173" s="117" t="s">
        <v>321</v>
      </c>
      <c r="B173" s="17" t="s">
        <v>221</v>
      </c>
      <c r="C173" s="85" t="s">
        <v>320</v>
      </c>
      <c r="D173" s="77">
        <v>1492728400</v>
      </c>
      <c r="E173" s="77">
        <v>1343455600</v>
      </c>
      <c r="F173" s="96">
        <f t="shared" si="3"/>
        <v>149272800</v>
      </c>
    </row>
    <row r="174" spans="1:6" ht="47.25">
      <c r="A174" s="89" t="s">
        <v>359</v>
      </c>
      <c r="B174" s="17" t="s">
        <v>221</v>
      </c>
      <c r="C174" s="85" t="s">
        <v>337</v>
      </c>
      <c r="D174" s="77">
        <v>37269500</v>
      </c>
      <c r="E174" s="77">
        <v>37269500</v>
      </c>
      <c r="F174" s="96">
        <f t="shared" si="3"/>
        <v>0</v>
      </c>
    </row>
    <row r="175" spans="1:6" ht="69" customHeight="1">
      <c r="A175" s="89" t="s">
        <v>419</v>
      </c>
      <c r="B175" s="17" t="s">
        <v>221</v>
      </c>
      <c r="C175" s="85" t="s">
        <v>399</v>
      </c>
      <c r="D175" s="77">
        <v>0</v>
      </c>
      <c r="E175" s="77">
        <v>32885700</v>
      </c>
      <c r="F175" s="96">
        <f t="shared" si="3"/>
        <v>-32885700</v>
      </c>
    </row>
    <row r="176" spans="1:6" ht="78.75">
      <c r="A176" s="89" t="s">
        <v>420</v>
      </c>
      <c r="B176" s="17" t="s">
        <v>221</v>
      </c>
      <c r="C176" s="85" t="s">
        <v>414</v>
      </c>
      <c r="D176" s="77">
        <v>-1762670.72</v>
      </c>
      <c r="E176" s="77">
        <v>0</v>
      </c>
      <c r="F176" s="96">
        <f t="shared" si="3"/>
        <v>-1762670.72</v>
      </c>
    </row>
    <row r="177" spans="1:6" ht="63">
      <c r="A177" s="35" t="s">
        <v>2</v>
      </c>
      <c r="B177" s="17" t="s">
        <v>221</v>
      </c>
      <c r="C177" s="59" t="s">
        <v>78</v>
      </c>
      <c r="D177" s="77">
        <v>6753821.9900000002</v>
      </c>
      <c r="E177" s="77">
        <v>19287777.989999998</v>
      </c>
      <c r="F177" s="96">
        <f t="shared" si="3"/>
        <v>-12533955.999999998</v>
      </c>
    </row>
    <row r="178" spans="1:6" ht="63">
      <c r="A178" s="35" t="s">
        <v>52</v>
      </c>
      <c r="B178" s="17" t="s">
        <v>221</v>
      </c>
      <c r="C178" s="59" t="s">
        <v>77</v>
      </c>
      <c r="D178" s="77">
        <v>12086359.890000001</v>
      </c>
      <c r="E178" s="77">
        <v>12939481.800000001</v>
      </c>
      <c r="F178" s="96">
        <f t="shared" si="3"/>
        <v>-853121.91000000015</v>
      </c>
    </row>
    <row r="179" spans="1:6" ht="47.25">
      <c r="A179" s="35" t="s">
        <v>1</v>
      </c>
      <c r="B179" s="17" t="s">
        <v>221</v>
      </c>
      <c r="C179" s="59" t="s">
        <v>76</v>
      </c>
      <c r="D179" s="77">
        <v>-25098401.239999998</v>
      </c>
      <c r="E179" s="77">
        <v>-25098401.239999998</v>
      </c>
      <c r="F179" s="96">
        <f t="shared" si="3"/>
        <v>0</v>
      </c>
    </row>
    <row r="180" spans="1:6">
      <c r="A180" s="19" t="s">
        <v>235</v>
      </c>
      <c r="B180" s="17" t="s">
        <v>221</v>
      </c>
      <c r="C180" s="20"/>
      <c r="D180" s="77">
        <f>SUM(D181:D182)</f>
        <v>480000</v>
      </c>
      <c r="E180" s="77">
        <f>SUM(E181:E182)</f>
        <v>390000</v>
      </c>
      <c r="F180" s="96">
        <f t="shared" si="3"/>
        <v>90000</v>
      </c>
    </row>
    <row r="181" spans="1:6" ht="63">
      <c r="A181" s="89" t="s">
        <v>360</v>
      </c>
      <c r="B181" s="17" t="s">
        <v>221</v>
      </c>
      <c r="C181" s="17" t="s">
        <v>339</v>
      </c>
      <c r="D181" s="77">
        <v>480000</v>
      </c>
      <c r="E181" s="77">
        <v>390000</v>
      </c>
      <c r="F181" s="96">
        <f t="shared" si="3"/>
        <v>90000</v>
      </c>
    </row>
    <row r="182" spans="1:6" ht="31.5">
      <c r="A182" s="34" t="s">
        <v>6</v>
      </c>
      <c r="B182" s="17" t="s">
        <v>221</v>
      </c>
      <c r="C182" s="73" t="s">
        <v>338</v>
      </c>
      <c r="D182" s="77">
        <v>0</v>
      </c>
      <c r="E182" s="77">
        <v>0</v>
      </c>
      <c r="F182" s="96">
        <f t="shared" si="3"/>
        <v>0</v>
      </c>
    </row>
    <row r="183" spans="1:6" ht="31.5">
      <c r="A183" s="19" t="s">
        <v>236</v>
      </c>
      <c r="B183" s="17" t="s">
        <v>221</v>
      </c>
      <c r="C183" s="20"/>
      <c r="D183" s="77">
        <f>SUM(D184:D184)</f>
        <v>7600</v>
      </c>
      <c r="E183" s="77">
        <f>SUM(E184:E184)</f>
        <v>7600</v>
      </c>
      <c r="F183" s="96">
        <f t="shared" si="3"/>
        <v>0</v>
      </c>
    </row>
    <row r="184" spans="1:6" ht="71.25" customHeight="1">
      <c r="A184" s="35" t="s">
        <v>52</v>
      </c>
      <c r="B184" s="17" t="s">
        <v>221</v>
      </c>
      <c r="C184" s="75" t="s">
        <v>340</v>
      </c>
      <c r="D184" s="77">
        <v>7600</v>
      </c>
      <c r="E184" s="77">
        <v>7600</v>
      </c>
      <c r="F184" s="96">
        <f t="shared" si="3"/>
        <v>0</v>
      </c>
    </row>
    <row r="185" spans="1:6" ht="31.5">
      <c r="A185" s="19" t="s">
        <v>373</v>
      </c>
      <c r="B185" s="17" t="s">
        <v>221</v>
      </c>
      <c r="C185" s="20"/>
      <c r="D185" s="77">
        <f>SUM(D186:D209)</f>
        <v>665657143.80999994</v>
      </c>
      <c r="E185" s="77">
        <f>SUM(E186:E209)</f>
        <v>490319611.00999999</v>
      </c>
      <c r="F185" s="96">
        <f t="shared" si="3"/>
        <v>175337532.79999995</v>
      </c>
    </row>
    <row r="186" spans="1:6" ht="31.5">
      <c r="A186" s="89" t="s">
        <v>272</v>
      </c>
      <c r="B186" s="17" t="s">
        <v>221</v>
      </c>
      <c r="C186" s="17" t="s">
        <v>341</v>
      </c>
      <c r="D186" s="77">
        <v>0</v>
      </c>
      <c r="E186" s="77">
        <v>1874696.3</v>
      </c>
      <c r="F186" s="96">
        <f t="shared" si="3"/>
        <v>-1874696.3</v>
      </c>
    </row>
    <row r="187" spans="1:6" ht="31.5">
      <c r="A187" s="34" t="s">
        <v>6</v>
      </c>
      <c r="B187" s="17" t="s">
        <v>221</v>
      </c>
      <c r="C187" s="80" t="s">
        <v>278</v>
      </c>
      <c r="D187" s="77">
        <v>0</v>
      </c>
      <c r="E187" s="77">
        <v>2902072.57</v>
      </c>
      <c r="F187" s="96">
        <f t="shared" si="3"/>
        <v>-2902072.57</v>
      </c>
    </row>
    <row r="188" spans="1:6" ht="31.5">
      <c r="A188" s="36" t="s">
        <v>5</v>
      </c>
      <c r="B188" s="17" t="s">
        <v>221</v>
      </c>
      <c r="C188" s="60" t="s">
        <v>75</v>
      </c>
      <c r="D188" s="77">
        <v>50000</v>
      </c>
      <c r="E188" s="77">
        <v>90386.96</v>
      </c>
      <c r="F188" s="96">
        <f t="shared" si="3"/>
        <v>-40386.960000000006</v>
      </c>
    </row>
    <row r="189" spans="1:6" ht="47.25">
      <c r="A189" s="46" t="s">
        <v>9</v>
      </c>
      <c r="B189" s="17" t="s">
        <v>221</v>
      </c>
      <c r="C189" s="75" t="s">
        <v>342</v>
      </c>
      <c r="D189" s="77">
        <v>2071700</v>
      </c>
      <c r="E189" s="77">
        <v>1450190</v>
      </c>
      <c r="F189" s="96">
        <f t="shared" si="3"/>
        <v>621510</v>
      </c>
    </row>
    <row r="190" spans="1:6" ht="31.5">
      <c r="A190" s="36" t="s">
        <v>74</v>
      </c>
      <c r="B190" s="17" t="s">
        <v>221</v>
      </c>
      <c r="C190" s="60" t="s">
        <v>73</v>
      </c>
      <c r="D190" s="77">
        <v>202724000</v>
      </c>
      <c r="E190" s="77">
        <v>161643148.97</v>
      </c>
      <c r="F190" s="96">
        <f t="shared" si="3"/>
        <v>41080851.030000001</v>
      </c>
    </row>
    <row r="191" spans="1:6" ht="63">
      <c r="A191" s="36" t="s">
        <v>72</v>
      </c>
      <c r="B191" s="17" t="s">
        <v>221</v>
      </c>
      <c r="C191" s="60" t="s">
        <v>71</v>
      </c>
      <c r="D191" s="77">
        <v>8477325</v>
      </c>
      <c r="E191" s="77">
        <v>8436800</v>
      </c>
      <c r="F191" s="96">
        <f t="shared" si="3"/>
        <v>40525</v>
      </c>
    </row>
    <row r="192" spans="1:6" ht="63">
      <c r="A192" s="36" t="s">
        <v>70</v>
      </c>
      <c r="B192" s="17" t="s">
        <v>221</v>
      </c>
      <c r="C192" s="60" t="s">
        <v>69</v>
      </c>
      <c r="D192" s="77">
        <v>66600</v>
      </c>
      <c r="E192" s="77">
        <v>11686.7</v>
      </c>
      <c r="F192" s="96">
        <f t="shared" si="3"/>
        <v>54913.3</v>
      </c>
    </row>
    <row r="193" spans="1:6" ht="63">
      <c r="A193" s="36" t="s">
        <v>68</v>
      </c>
      <c r="B193" s="17" t="s">
        <v>221</v>
      </c>
      <c r="C193" s="60" t="s">
        <v>67</v>
      </c>
      <c r="D193" s="77">
        <v>237500</v>
      </c>
      <c r="E193" s="77">
        <v>0</v>
      </c>
      <c r="F193" s="96">
        <f t="shared" si="3"/>
        <v>237500</v>
      </c>
    </row>
    <row r="194" spans="1:6" ht="47.25">
      <c r="A194" s="36" t="s">
        <v>66</v>
      </c>
      <c r="B194" s="17" t="s">
        <v>221</v>
      </c>
      <c r="C194" s="60" t="s">
        <v>65</v>
      </c>
      <c r="D194" s="77">
        <v>6054900</v>
      </c>
      <c r="E194" s="77">
        <v>3505586.55</v>
      </c>
      <c r="F194" s="96">
        <f t="shared" si="3"/>
        <v>2549313.4500000002</v>
      </c>
    </row>
    <row r="195" spans="1:6" ht="54" customHeight="1">
      <c r="A195" s="46" t="s">
        <v>8</v>
      </c>
      <c r="B195" s="17" t="s">
        <v>221</v>
      </c>
      <c r="C195" s="75" t="s">
        <v>343</v>
      </c>
      <c r="D195" s="77">
        <v>93321700</v>
      </c>
      <c r="E195" s="77">
        <v>70561600</v>
      </c>
      <c r="F195" s="96">
        <f t="shared" si="3"/>
        <v>22760100</v>
      </c>
    </row>
    <row r="196" spans="1:6" ht="78.75">
      <c r="A196" s="36" t="s">
        <v>64</v>
      </c>
      <c r="B196" s="17" t="s">
        <v>221</v>
      </c>
      <c r="C196" s="60" t="s">
        <v>63</v>
      </c>
      <c r="D196" s="77">
        <v>9390100</v>
      </c>
      <c r="E196" s="77">
        <v>3811096.43</v>
      </c>
      <c r="F196" s="96">
        <f t="shared" si="3"/>
        <v>5579003.5700000003</v>
      </c>
    </row>
    <row r="197" spans="1:6" ht="100.5" customHeight="1">
      <c r="A197" s="89" t="s">
        <v>424</v>
      </c>
      <c r="B197" s="17" t="s">
        <v>221</v>
      </c>
      <c r="C197" s="60" t="s">
        <v>62</v>
      </c>
      <c r="D197" s="77">
        <v>31057400</v>
      </c>
      <c r="E197" s="77">
        <v>31057400</v>
      </c>
      <c r="F197" s="96">
        <f t="shared" si="3"/>
        <v>0</v>
      </c>
    </row>
    <row r="198" spans="1:6" ht="85.5" customHeight="1">
      <c r="A198" s="89" t="s">
        <v>425</v>
      </c>
      <c r="B198" s="17" t="s">
        <v>221</v>
      </c>
      <c r="C198" s="60" t="s">
        <v>61</v>
      </c>
      <c r="D198" s="77">
        <v>16981100</v>
      </c>
      <c r="E198" s="77">
        <v>10754600</v>
      </c>
      <c r="F198" s="96">
        <f t="shared" si="3"/>
        <v>6226500</v>
      </c>
    </row>
    <row r="199" spans="1:6" ht="114" customHeight="1">
      <c r="A199" s="89" t="s">
        <v>426</v>
      </c>
      <c r="B199" s="17" t="s">
        <v>221</v>
      </c>
      <c r="C199" s="60" t="s">
        <v>60</v>
      </c>
      <c r="D199" s="77">
        <v>280490000</v>
      </c>
      <c r="E199" s="77">
        <v>146360357.72</v>
      </c>
      <c r="F199" s="96">
        <f t="shared" si="3"/>
        <v>134129642.28</v>
      </c>
    </row>
    <row r="200" spans="1:6" ht="63">
      <c r="A200" s="89" t="s">
        <v>361</v>
      </c>
      <c r="B200" s="17" t="s">
        <v>221</v>
      </c>
      <c r="C200" s="75" t="s">
        <v>344</v>
      </c>
      <c r="D200" s="77">
        <v>667100</v>
      </c>
      <c r="E200" s="77">
        <v>364900</v>
      </c>
      <c r="F200" s="96">
        <f t="shared" si="3"/>
        <v>302200</v>
      </c>
    </row>
    <row r="201" spans="1:6" ht="75">
      <c r="A201" s="114" t="s">
        <v>362</v>
      </c>
      <c r="B201" s="17" t="s">
        <v>221</v>
      </c>
      <c r="C201" s="75" t="s">
        <v>345</v>
      </c>
      <c r="D201" s="77">
        <v>1111200</v>
      </c>
      <c r="E201" s="77">
        <v>1779200</v>
      </c>
      <c r="F201" s="96">
        <f t="shared" si="3"/>
        <v>-668000</v>
      </c>
    </row>
    <row r="202" spans="1:6" ht="78.75">
      <c r="A202" s="89" t="s">
        <v>421</v>
      </c>
      <c r="B202" s="17" t="s">
        <v>221</v>
      </c>
      <c r="C202" s="75" t="s">
        <v>400</v>
      </c>
      <c r="D202" s="77">
        <v>0</v>
      </c>
      <c r="E202" s="77">
        <v>71094350</v>
      </c>
      <c r="F202" s="96">
        <f t="shared" si="3"/>
        <v>-71094350</v>
      </c>
    </row>
    <row r="203" spans="1:6" ht="31.5">
      <c r="A203" s="36" t="s">
        <v>59</v>
      </c>
      <c r="B203" s="17" t="s">
        <v>221</v>
      </c>
      <c r="C203" s="60" t="s">
        <v>58</v>
      </c>
      <c r="D203" s="77">
        <v>148926587</v>
      </c>
      <c r="E203" s="77">
        <v>104591607</v>
      </c>
      <c r="F203" s="96">
        <f t="shared" si="3"/>
        <v>44334980</v>
      </c>
    </row>
    <row r="204" spans="1:6" ht="31.5">
      <c r="A204" s="47" t="s">
        <v>4</v>
      </c>
      <c r="B204" s="17" t="s">
        <v>221</v>
      </c>
      <c r="C204" s="75" t="s">
        <v>319</v>
      </c>
      <c r="D204" s="77">
        <v>16288000</v>
      </c>
      <c r="E204" s="77">
        <v>22288000</v>
      </c>
      <c r="F204" s="96">
        <f t="shared" si="3"/>
        <v>-6000000</v>
      </c>
    </row>
    <row r="205" spans="1:6" ht="31.5">
      <c r="A205" s="36" t="s">
        <v>57</v>
      </c>
      <c r="B205" s="17" t="s">
        <v>221</v>
      </c>
      <c r="C205" s="60" t="s">
        <v>56</v>
      </c>
      <c r="D205" s="77">
        <v>99715</v>
      </c>
      <c r="E205" s="77">
        <v>99715</v>
      </c>
      <c r="F205" s="96">
        <f t="shared" si="3"/>
        <v>0</v>
      </c>
    </row>
    <row r="206" spans="1:6" ht="31.5">
      <c r="A206" s="36" t="s">
        <v>3</v>
      </c>
      <c r="B206" s="17" t="s">
        <v>221</v>
      </c>
      <c r="C206" s="60" t="s">
        <v>55</v>
      </c>
      <c r="D206" s="77">
        <v>6720</v>
      </c>
      <c r="E206" s="77">
        <v>6720</v>
      </c>
      <c r="F206" s="96">
        <f t="shared" ref="F206:F227" si="4">D206-E206</f>
        <v>0</v>
      </c>
    </row>
    <row r="207" spans="1:6" ht="63">
      <c r="A207" s="35" t="s">
        <v>2</v>
      </c>
      <c r="B207" s="17" t="s">
        <v>221</v>
      </c>
      <c r="C207" s="75" t="s">
        <v>346</v>
      </c>
      <c r="D207" s="77">
        <v>0.4</v>
      </c>
      <c r="E207" s="77">
        <v>0.4</v>
      </c>
      <c r="F207" s="96">
        <f t="shared" si="4"/>
        <v>0</v>
      </c>
    </row>
    <row r="208" spans="1:6" ht="63">
      <c r="A208" s="36" t="s">
        <v>52</v>
      </c>
      <c r="B208" s="17" t="s">
        <v>221</v>
      </c>
      <c r="C208" s="60" t="s">
        <v>54</v>
      </c>
      <c r="D208" s="77">
        <v>0</v>
      </c>
      <c r="E208" s="77">
        <v>0</v>
      </c>
      <c r="F208" s="96">
        <f t="shared" si="4"/>
        <v>0</v>
      </c>
    </row>
    <row r="209" spans="1:6" ht="47.25">
      <c r="A209" s="36" t="s">
        <v>1</v>
      </c>
      <c r="B209" s="17" t="s">
        <v>221</v>
      </c>
      <c r="C209" s="60" t="s">
        <v>53</v>
      </c>
      <c r="D209" s="77">
        <v>-152364503.59</v>
      </c>
      <c r="E209" s="77">
        <v>-152364503.59</v>
      </c>
      <c r="F209" s="96">
        <f t="shared" si="4"/>
        <v>0</v>
      </c>
    </row>
    <row r="210" spans="1:6">
      <c r="A210" s="19" t="s">
        <v>237</v>
      </c>
      <c r="B210" s="17" t="s">
        <v>221</v>
      </c>
      <c r="C210" s="20"/>
      <c r="D210" s="77">
        <f>SUM(D211:D211)</f>
        <v>34076.080000000002</v>
      </c>
      <c r="E210" s="77">
        <f>SUM(E211:E211)</f>
        <v>34076.080000000002</v>
      </c>
      <c r="F210" s="96">
        <f t="shared" si="4"/>
        <v>0</v>
      </c>
    </row>
    <row r="211" spans="1:6" ht="63">
      <c r="A211" s="37" t="s">
        <v>52</v>
      </c>
      <c r="B211" s="17" t="s">
        <v>221</v>
      </c>
      <c r="C211" s="61" t="s">
        <v>51</v>
      </c>
      <c r="D211" s="77">
        <v>34076.080000000002</v>
      </c>
      <c r="E211" s="77">
        <v>34076.080000000002</v>
      </c>
      <c r="F211" s="96">
        <f t="shared" si="4"/>
        <v>0</v>
      </c>
    </row>
    <row r="212" spans="1:6" ht="31.5">
      <c r="A212" s="19" t="s">
        <v>347</v>
      </c>
      <c r="B212" s="17" t="s">
        <v>221</v>
      </c>
      <c r="C212" s="20"/>
      <c r="D212" s="77">
        <f>SUM(D213:D216)</f>
        <v>9814574</v>
      </c>
      <c r="E212" s="77">
        <f>SUM(E213:E216)</f>
        <v>9809574</v>
      </c>
      <c r="F212" s="96">
        <f t="shared" si="4"/>
        <v>5000</v>
      </c>
    </row>
    <row r="213" spans="1:6" ht="47.25">
      <c r="A213" s="39" t="s">
        <v>48</v>
      </c>
      <c r="B213" s="17" t="s">
        <v>221</v>
      </c>
      <c r="C213" s="62" t="s">
        <v>47</v>
      </c>
      <c r="D213" s="77">
        <v>5000</v>
      </c>
      <c r="E213" s="77">
        <v>0</v>
      </c>
      <c r="F213" s="96">
        <f t="shared" si="4"/>
        <v>5000</v>
      </c>
    </row>
    <row r="214" spans="1:6" ht="63">
      <c r="A214" s="89" t="s">
        <v>281</v>
      </c>
      <c r="B214" s="17" t="s">
        <v>221</v>
      </c>
      <c r="C214" s="83" t="s">
        <v>280</v>
      </c>
      <c r="D214" s="77">
        <v>7533057</v>
      </c>
      <c r="E214" s="77">
        <v>7533057</v>
      </c>
      <c r="F214" s="96">
        <f t="shared" si="4"/>
        <v>0</v>
      </c>
    </row>
    <row r="215" spans="1:6" ht="72.75" customHeight="1">
      <c r="A215" s="89" t="s">
        <v>422</v>
      </c>
      <c r="B215" s="17" t="s">
        <v>221</v>
      </c>
      <c r="C215" s="83" t="s">
        <v>401</v>
      </c>
      <c r="D215" s="77">
        <v>2276500</v>
      </c>
      <c r="E215" s="77">
        <v>2276500</v>
      </c>
      <c r="F215" s="96">
        <f t="shared" si="4"/>
        <v>0</v>
      </c>
    </row>
    <row r="216" spans="1:6" ht="31.5">
      <c r="A216" s="36" t="s">
        <v>57</v>
      </c>
      <c r="B216" s="17" t="s">
        <v>221</v>
      </c>
      <c r="C216" s="83" t="s">
        <v>348</v>
      </c>
      <c r="D216" s="77">
        <v>17</v>
      </c>
      <c r="E216" s="77">
        <v>17</v>
      </c>
      <c r="F216" s="96">
        <f t="shared" si="4"/>
        <v>0</v>
      </c>
    </row>
    <row r="217" spans="1:6">
      <c r="A217" s="19" t="s">
        <v>238</v>
      </c>
      <c r="B217" s="17" t="s">
        <v>221</v>
      </c>
      <c r="C217" s="20"/>
      <c r="D217" s="77">
        <f>SUM(D218:D218)</f>
        <v>250000</v>
      </c>
      <c r="E217" s="77">
        <f>SUM(E218:E218)</f>
        <v>102273.84</v>
      </c>
      <c r="F217" s="96">
        <f t="shared" si="4"/>
        <v>147726.16</v>
      </c>
    </row>
    <row r="218" spans="1:6" ht="31.5">
      <c r="A218" s="40" t="s">
        <v>5</v>
      </c>
      <c r="B218" s="17" t="s">
        <v>221</v>
      </c>
      <c r="C218" s="63" t="s">
        <v>46</v>
      </c>
      <c r="D218" s="77">
        <v>250000</v>
      </c>
      <c r="E218" s="77">
        <v>102273.84</v>
      </c>
      <c r="F218" s="96">
        <f t="shared" si="4"/>
        <v>147726.16</v>
      </c>
    </row>
    <row r="219" spans="1:6">
      <c r="A219" s="19" t="s">
        <v>239</v>
      </c>
      <c r="B219" s="17" t="s">
        <v>221</v>
      </c>
      <c r="C219" s="20"/>
      <c r="D219" s="77">
        <f>D220</f>
        <v>50000</v>
      </c>
      <c r="E219" s="77">
        <f>E220</f>
        <v>130000</v>
      </c>
      <c r="F219" s="96">
        <f t="shared" si="4"/>
        <v>-80000</v>
      </c>
    </row>
    <row r="220" spans="1:6" ht="84.75" customHeight="1">
      <c r="A220" s="11" t="s">
        <v>267</v>
      </c>
      <c r="B220" s="17" t="s">
        <v>221</v>
      </c>
      <c r="C220" s="21" t="s">
        <v>45</v>
      </c>
      <c r="D220" s="77">
        <v>50000</v>
      </c>
      <c r="E220" s="77">
        <v>130000</v>
      </c>
      <c r="F220" s="96">
        <f t="shared" si="4"/>
        <v>-80000</v>
      </c>
    </row>
    <row r="221" spans="1:6">
      <c r="A221" s="19" t="s">
        <v>240</v>
      </c>
      <c r="B221" s="17" t="s">
        <v>221</v>
      </c>
      <c r="C221" s="20"/>
      <c r="D221" s="77">
        <f>D222+D223</f>
        <v>0</v>
      </c>
      <c r="E221" s="77">
        <f>E222+E223</f>
        <v>13249.81</v>
      </c>
      <c r="F221" s="96">
        <f t="shared" si="4"/>
        <v>-13249.81</v>
      </c>
    </row>
    <row r="222" spans="1:6" ht="31.5">
      <c r="A222" s="41" t="s">
        <v>6</v>
      </c>
      <c r="B222" s="17" t="s">
        <v>221</v>
      </c>
      <c r="C222" s="64" t="s">
        <v>44</v>
      </c>
      <c r="D222" s="77">
        <v>0</v>
      </c>
      <c r="E222" s="77">
        <v>14932.5</v>
      </c>
      <c r="F222" s="96">
        <f t="shared" si="4"/>
        <v>-14932.5</v>
      </c>
    </row>
    <row r="223" spans="1:6" ht="31.5">
      <c r="A223" s="40" t="s">
        <v>5</v>
      </c>
      <c r="B223" s="17" t="s">
        <v>221</v>
      </c>
      <c r="C223" s="82" t="s">
        <v>279</v>
      </c>
      <c r="D223" s="77">
        <v>0</v>
      </c>
      <c r="E223" s="77">
        <v>-1682.69</v>
      </c>
      <c r="F223" s="96">
        <f t="shared" si="4"/>
        <v>1682.69</v>
      </c>
    </row>
    <row r="224" spans="1:6">
      <c r="A224" s="19" t="s">
        <v>241</v>
      </c>
      <c r="B224" s="17" t="s">
        <v>221</v>
      </c>
      <c r="C224" s="20"/>
      <c r="D224" s="77">
        <f>SUM(D225:D226)</f>
        <v>1372800</v>
      </c>
      <c r="E224" s="77">
        <f>SUM(E225:E226)</f>
        <v>503700.04</v>
      </c>
      <c r="F224" s="96">
        <f t="shared" si="4"/>
        <v>869099.96</v>
      </c>
    </row>
    <row r="225" spans="1:6" ht="31.5">
      <c r="A225" s="42" t="s">
        <v>41</v>
      </c>
      <c r="B225" s="17" t="s">
        <v>221</v>
      </c>
      <c r="C225" s="65" t="s">
        <v>43</v>
      </c>
      <c r="D225" s="77">
        <v>1372800</v>
      </c>
      <c r="E225" s="77">
        <v>499157.54</v>
      </c>
      <c r="F225" s="96">
        <f t="shared" si="4"/>
        <v>873642.46</v>
      </c>
    </row>
    <row r="226" spans="1:6" ht="31.5">
      <c r="A226" s="43" t="s">
        <v>6</v>
      </c>
      <c r="B226" s="17" t="s">
        <v>221</v>
      </c>
      <c r="C226" s="109" t="s">
        <v>349</v>
      </c>
      <c r="D226" s="77">
        <v>0</v>
      </c>
      <c r="E226" s="77">
        <v>4542.5</v>
      </c>
      <c r="F226" s="96">
        <f t="shared" si="4"/>
        <v>-4542.5</v>
      </c>
    </row>
    <row r="227" spans="1:6">
      <c r="A227" s="19" t="s">
        <v>242</v>
      </c>
      <c r="B227" s="17" t="s">
        <v>221</v>
      </c>
      <c r="C227" s="20"/>
      <c r="D227" s="77">
        <f>SUM(D228:D232)</f>
        <v>9312304.5299999993</v>
      </c>
      <c r="E227" s="77">
        <f>SUM(E228:E232)</f>
        <v>4781873.8100000005</v>
      </c>
      <c r="F227" s="96">
        <f t="shared" si="4"/>
        <v>4530430.7199999988</v>
      </c>
    </row>
    <row r="228" spans="1:6" ht="31.5">
      <c r="A228" s="43" t="s">
        <v>11</v>
      </c>
      <c r="B228" s="17" t="s">
        <v>221</v>
      </c>
      <c r="C228" s="66" t="s">
        <v>42</v>
      </c>
      <c r="D228" s="77">
        <v>3015000</v>
      </c>
      <c r="E228" s="77">
        <v>1424900</v>
      </c>
      <c r="F228" s="96">
        <f t="shared" ref="F228:F235" si="5">D228-E228</f>
        <v>1590100</v>
      </c>
    </row>
    <row r="229" spans="1:6" ht="31.5">
      <c r="A229" s="43" t="s">
        <v>41</v>
      </c>
      <c r="B229" s="17" t="s">
        <v>221</v>
      </c>
      <c r="C229" s="66" t="s">
        <v>40</v>
      </c>
      <c r="D229" s="77">
        <v>1600000</v>
      </c>
      <c r="E229" s="77">
        <v>676954.89</v>
      </c>
      <c r="F229" s="96">
        <f t="shared" si="5"/>
        <v>923045.11</v>
      </c>
    </row>
    <row r="230" spans="1:6" ht="31.5">
      <c r="A230" s="43" t="s">
        <v>5</v>
      </c>
      <c r="B230" s="17" t="s">
        <v>221</v>
      </c>
      <c r="C230" s="66" t="s">
        <v>39</v>
      </c>
      <c r="D230" s="77">
        <v>0</v>
      </c>
      <c r="E230" s="77">
        <v>24661.16</v>
      </c>
      <c r="F230" s="96">
        <f t="shared" si="5"/>
        <v>-24661.16</v>
      </c>
    </row>
    <row r="231" spans="1:6" ht="47.25">
      <c r="A231" s="43" t="s">
        <v>38</v>
      </c>
      <c r="B231" s="17" t="s">
        <v>221</v>
      </c>
      <c r="C231" s="66" t="s">
        <v>37</v>
      </c>
      <c r="D231" s="77">
        <v>1945672.44</v>
      </c>
      <c r="E231" s="77">
        <v>834596.18</v>
      </c>
      <c r="F231" s="96">
        <f t="shared" si="5"/>
        <v>1111076.2599999998</v>
      </c>
    </row>
    <row r="232" spans="1:6" ht="47.25">
      <c r="A232" s="43" t="s">
        <v>36</v>
      </c>
      <c r="B232" s="17" t="s">
        <v>221</v>
      </c>
      <c r="C232" s="66" t="s">
        <v>35</v>
      </c>
      <c r="D232" s="77">
        <v>2751632.09</v>
      </c>
      <c r="E232" s="77">
        <v>1820761.58</v>
      </c>
      <c r="F232" s="96">
        <f t="shared" si="5"/>
        <v>930870.50999999978</v>
      </c>
    </row>
    <row r="233" spans="1:6" ht="31.5">
      <c r="A233" s="19" t="s">
        <v>374</v>
      </c>
      <c r="B233" s="17" t="s">
        <v>221</v>
      </c>
      <c r="C233" s="20"/>
      <c r="D233" s="77">
        <f>SUM(D234:D254)</f>
        <v>313446049</v>
      </c>
      <c r="E233" s="77">
        <f>SUM(E234:E254)</f>
        <v>224608551.43000001</v>
      </c>
      <c r="F233" s="96">
        <f t="shared" si="5"/>
        <v>88837497.569999993</v>
      </c>
    </row>
    <row r="234" spans="1:6" ht="78.75">
      <c r="A234" s="44" t="s">
        <v>33</v>
      </c>
      <c r="B234" s="17" t="s">
        <v>221</v>
      </c>
      <c r="C234" s="67" t="s">
        <v>34</v>
      </c>
      <c r="D234" s="77">
        <v>71000</v>
      </c>
      <c r="E234" s="77">
        <v>89400</v>
      </c>
      <c r="F234" s="96">
        <f t="shared" si="5"/>
        <v>-18400</v>
      </c>
    </row>
    <row r="235" spans="1:6" ht="78.75">
      <c r="A235" s="44" t="s">
        <v>268</v>
      </c>
      <c r="B235" s="17" t="s">
        <v>221</v>
      </c>
      <c r="C235" s="67" t="s">
        <v>32</v>
      </c>
      <c r="D235" s="77">
        <v>105000</v>
      </c>
      <c r="E235" s="77">
        <v>114500</v>
      </c>
      <c r="F235" s="96">
        <f t="shared" si="5"/>
        <v>-9500</v>
      </c>
    </row>
    <row r="236" spans="1:6" ht="78.75">
      <c r="A236" s="38" t="s">
        <v>50</v>
      </c>
      <c r="B236" s="17" t="s">
        <v>221</v>
      </c>
      <c r="C236" s="110" t="s">
        <v>350</v>
      </c>
      <c r="D236" s="77">
        <v>6900000</v>
      </c>
      <c r="E236" s="77">
        <v>1565648.12</v>
      </c>
      <c r="F236" s="96">
        <f t="shared" ref="F236:F239" si="6">D236-E236</f>
        <v>5334351.88</v>
      </c>
    </row>
    <row r="237" spans="1:6" ht="110.25">
      <c r="A237" s="38" t="s">
        <v>303</v>
      </c>
      <c r="B237" s="17" t="s">
        <v>221</v>
      </c>
      <c r="C237" s="110" t="s">
        <v>351</v>
      </c>
      <c r="D237" s="77">
        <v>4800000</v>
      </c>
      <c r="E237" s="77">
        <v>1323404.71</v>
      </c>
      <c r="F237" s="96">
        <f t="shared" si="6"/>
        <v>3476595.29</v>
      </c>
    </row>
    <row r="238" spans="1:6" ht="47.25">
      <c r="A238" s="38" t="s">
        <v>49</v>
      </c>
      <c r="B238" s="17" t="s">
        <v>221</v>
      </c>
      <c r="C238" s="110" t="s">
        <v>352</v>
      </c>
      <c r="D238" s="77">
        <v>660000</v>
      </c>
      <c r="E238" s="77">
        <v>0</v>
      </c>
      <c r="F238" s="96">
        <f t="shared" si="6"/>
        <v>660000</v>
      </c>
    </row>
    <row r="239" spans="1:6" ht="78.75">
      <c r="A239" s="38" t="s">
        <v>304</v>
      </c>
      <c r="B239" s="17" t="s">
        <v>221</v>
      </c>
      <c r="C239" s="110" t="s">
        <v>353</v>
      </c>
      <c r="D239" s="77">
        <v>4784700</v>
      </c>
      <c r="E239" s="77">
        <v>3324609.95</v>
      </c>
      <c r="F239" s="96">
        <f t="shared" si="6"/>
        <v>1460090.0499999998</v>
      </c>
    </row>
    <row r="240" spans="1:6" ht="63">
      <c r="A240" s="44" t="s">
        <v>31</v>
      </c>
      <c r="B240" s="17" t="s">
        <v>221</v>
      </c>
      <c r="C240" s="67" t="s">
        <v>30</v>
      </c>
      <c r="D240" s="77">
        <v>122000</v>
      </c>
      <c r="E240" s="77">
        <v>0</v>
      </c>
      <c r="F240" s="96">
        <f t="shared" ref="F240:F275" si="7">D240-E240</f>
        <v>122000</v>
      </c>
    </row>
    <row r="241" spans="1:6" ht="31.5">
      <c r="A241" s="44" t="s">
        <v>29</v>
      </c>
      <c r="B241" s="17" t="s">
        <v>221</v>
      </c>
      <c r="C241" s="67" t="s">
        <v>28</v>
      </c>
      <c r="D241" s="77">
        <v>1600000</v>
      </c>
      <c r="E241" s="77">
        <v>2944570</v>
      </c>
      <c r="F241" s="96">
        <f t="shared" si="7"/>
        <v>-1344570</v>
      </c>
    </row>
    <row r="242" spans="1:6" ht="47.25">
      <c r="A242" s="44" t="s">
        <v>27</v>
      </c>
      <c r="B242" s="17" t="s">
        <v>221</v>
      </c>
      <c r="C242" s="67" t="s">
        <v>26</v>
      </c>
      <c r="D242" s="77">
        <v>2734100</v>
      </c>
      <c r="E242" s="77">
        <v>497506.95</v>
      </c>
      <c r="F242" s="96">
        <f t="shared" si="7"/>
        <v>2236593.0499999998</v>
      </c>
    </row>
    <row r="243" spans="1:6" ht="47.25">
      <c r="A243" s="44" t="s">
        <v>25</v>
      </c>
      <c r="B243" s="17" t="s">
        <v>221</v>
      </c>
      <c r="C243" s="67" t="s">
        <v>24</v>
      </c>
      <c r="D243" s="77">
        <v>16129600</v>
      </c>
      <c r="E243" s="77">
        <v>5530881.8200000003</v>
      </c>
      <c r="F243" s="96">
        <f t="shared" si="7"/>
        <v>10598718.18</v>
      </c>
    </row>
    <row r="244" spans="1:6" ht="47.25">
      <c r="A244" s="44" t="s">
        <v>23</v>
      </c>
      <c r="B244" s="17" t="s">
        <v>221</v>
      </c>
      <c r="C244" s="67" t="s">
        <v>22</v>
      </c>
      <c r="D244" s="77">
        <v>14367400</v>
      </c>
      <c r="E244" s="77">
        <v>8366755.4199999999</v>
      </c>
      <c r="F244" s="96">
        <f t="shared" si="7"/>
        <v>6000644.5800000001</v>
      </c>
    </row>
    <row r="245" spans="1:6" ht="94.5">
      <c r="A245" s="44" t="s">
        <v>305</v>
      </c>
      <c r="B245" s="17" t="s">
        <v>221</v>
      </c>
      <c r="C245" s="67" t="s">
        <v>21</v>
      </c>
      <c r="D245" s="77">
        <v>3000</v>
      </c>
      <c r="E245" s="77">
        <v>48570</v>
      </c>
      <c r="F245" s="96">
        <f t="shared" si="7"/>
        <v>-45570</v>
      </c>
    </row>
    <row r="246" spans="1:6" ht="31.5">
      <c r="A246" s="44" t="s">
        <v>11</v>
      </c>
      <c r="B246" s="17" t="s">
        <v>221</v>
      </c>
      <c r="C246" s="67" t="s">
        <v>20</v>
      </c>
      <c r="D246" s="77">
        <v>150000</v>
      </c>
      <c r="E246" s="77">
        <v>93418.5</v>
      </c>
      <c r="F246" s="96">
        <f t="shared" si="7"/>
        <v>56581.5</v>
      </c>
    </row>
    <row r="247" spans="1:6" ht="110.25">
      <c r="A247" s="38" t="s">
        <v>266</v>
      </c>
      <c r="B247" s="17" t="s">
        <v>221</v>
      </c>
      <c r="C247" s="110" t="s">
        <v>363</v>
      </c>
      <c r="D247" s="77">
        <v>527100</v>
      </c>
      <c r="E247" s="77">
        <v>0</v>
      </c>
      <c r="F247" s="96">
        <f t="shared" si="7"/>
        <v>527100</v>
      </c>
    </row>
    <row r="248" spans="1:6" ht="63">
      <c r="A248" s="117" t="s">
        <v>315</v>
      </c>
      <c r="B248" s="17" t="s">
        <v>221</v>
      </c>
      <c r="C248" s="110" t="s">
        <v>364</v>
      </c>
      <c r="D248" s="77">
        <v>0</v>
      </c>
      <c r="E248" s="77">
        <v>80.14</v>
      </c>
      <c r="F248" s="96">
        <f t="shared" si="7"/>
        <v>-80.14</v>
      </c>
    </row>
    <row r="249" spans="1:6" ht="78.75">
      <c r="A249" s="44" t="s">
        <v>19</v>
      </c>
      <c r="B249" s="17" t="s">
        <v>221</v>
      </c>
      <c r="C249" s="67" t="s">
        <v>18</v>
      </c>
      <c r="D249" s="77">
        <v>10000</v>
      </c>
      <c r="E249" s="77">
        <v>4776.38</v>
      </c>
      <c r="F249" s="96">
        <f t="shared" si="7"/>
        <v>5223.62</v>
      </c>
    </row>
    <row r="250" spans="1:6" ht="47.25">
      <c r="A250" s="44" t="s">
        <v>17</v>
      </c>
      <c r="B250" s="17" t="s">
        <v>221</v>
      </c>
      <c r="C250" s="67" t="s">
        <v>16</v>
      </c>
      <c r="D250" s="77">
        <v>100000</v>
      </c>
      <c r="E250" s="77">
        <v>-20213.03</v>
      </c>
      <c r="F250" s="96">
        <f t="shared" si="7"/>
        <v>120213.03</v>
      </c>
    </row>
    <row r="251" spans="1:6" ht="47.25">
      <c r="A251" s="44" t="s">
        <v>15</v>
      </c>
      <c r="B251" s="17" t="s">
        <v>221</v>
      </c>
      <c r="C251" s="67" t="s">
        <v>14</v>
      </c>
      <c r="D251" s="77">
        <v>251379600</v>
      </c>
      <c r="E251" s="77">
        <v>128746093.47</v>
      </c>
      <c r="F251" s="96">
        <f t="shared" si="7"/>
        <v>122633506.53</v>
      </c>
    </row>
    <row r="252" spans="1:6" ht="47.25">
      <c r="A252" s="44" t="s">
        <v>13</v>
      </c>
      <c r="B252" s="17" t="s">
        <v>221</v>
      </c>
      <c r="C252" s="67" t="s">
        <v>12</v>
      </c>
      <c r="D252" s="77">
        <v>9024000</v>
      </c>
      <c r="E252" s="77">
        <v>0</v>
      </c>
      <c r="F252" s="96">
        <f t="shared" si="7"/>
        <v>9024000</v>
      </c>
    </row>
    <row r="253" spans="1:6" ht="47.25">
      <c r="A253" s="89" t="s">
        <v>408</v>
      </c>
      <c r="B253" s="17" t="s">
        <v>221</v>
      </c>
      <c r="C253" s="110" t="s">
        <v>402</v>
      </c>
      <c r="D253" s="77">
        <v>0</v>
      </c>
      <c r="E253" s="77">
        <v>72000000</v>
      </c>
      <c r="F253" s="96">
        <f t="shared" si="7"/>
        <v>-72000000</v>
      </c>
    </row>
    <row r="254" spans="1:6" ht="47.25">
      <c r="A254" s="36" t="s">
        <v>1</v>
      </c>
      <c r="B254" s="17" t="s">
        <v>221</v>
      </c>
      <c r="C254" s="110" t="s">
        <v>365</v>
      </c>
      <c r="D254" s="77">
        <v>-21451</v>
      </c>
      <c r="E254" s="77">
        <v>-21451</v>
      </c>
      <c r="F254" s="96">
        <f t="shared" si="7"/>
        <v>0</v>
      </c>
    </row>
    <row r="255" spans="1:6" ht="31.5">
      <c r="A255" s="19" t="s">
        <v>243</v>
      </c>
      <c r="B255" s="17" t="s">
        <v>221</v>
      </c>
      <c r="C255" s="20"/>
      <c r="D255" s="77">
        <f>SUM(D256:D256)</f>
        <v>0</v>
      </c>
      <c r="E255" s="77">
        <f>SUM(E256:E256)</f>
        <v>8900</v>
      </c>
      <c r="F255" s="96">
        <f t="shared" si="7"/>
        <v>-8900</v>
      </c>
    </row>
    <row r="256" spans="1:6" ht="31.5">
      <c r="A256" s="45" t="s">
        <v>6</v>
      </c>
      <c r="B256" s="17" t="s">
        <v>221</v>
      </c>
      <c r="C256" s="68" t="s">
        <v>10</v>
      </c>
      <c r="D256" s="77">
        <v>0</v>
      </c>
      <c r="E256" s="77">
        <v>8900</v>
      </c>
      <c r="F256" s="96">
        <f t="shared" si="7"/>
        <v>-8900</v>
      </c>
    </row>
    <row r="257" spans="1:6">
      <c r="A257" s="19" t="s">
        <v>244</v>
      </c>
      <c r="B257" s="17" t="s">
        <v>221</v>
      </c>
      <c r="C257" s="20"/>
      <c r="D257" s="77">
        <f>SUM(D258:D260)</f>
        <v>-1697545.4</v>
      </c>
      <c r="E257" s="77">
        <f>SUM(E258:E260)</f>
        <v>-1678539.51</v>
      </c>
      <c r="F257" s="96">
        <f t="shared" si="7"/>
        <v>-19005.889999999898</v>
      </c>
    </row>
    <row r="258" spans="1:6" ht="31.5">
      <c r="A258" s="36" t="s">
        <v>5</v>
      </c>
      <c r="B258" s="17" t="s">
        <v>221</v>
      </c>
      <c r="C258" s="115" t="s">
        <v>403</v>
      </c>
      <c r="D258" s="77">
        <v>0</v>
      </c>
      <c r="E258" s="77">
        <v>19005.89</v>
      </c>
      <c r="F258" s="96">
        <f t="shared" si="7"/>
        <v>-19005.89</v>
      </c>
    </row>
    <row r="259" spans="1:6" ht="31.5">
      <c r="A259" s="36" t="s">
        <v>3</v>
      </c>
      <c r="B259" s="17" t="s">
        <v>221</v>
      </c>
      <c r="C259" s="115" t="s">
        <v>404</v>
      </c>
      <c r="D259" s="77">
        <v>25287.27</v>
      </c>
      <c r="E259" s="77">
        <v>25287.27</v>
      </c>
      <c r="F259" s="96">
        <f t="shared" si="7"/>
        <v>0</v>
      </c>
    </row>
    <row r="260" spans="1:6" ht="47.25">
      <c r="A260" s="46" t="s">
        <v>1</v>
      </c>
      <c r="B260" s="17" t="s">
        <v>221</v>
      </c>
      <c r="C260" s="69" t="s">
        <v>7</v>
      </c>
      <c r="D260" s="77">
        <v>-1722832.67</v>
      </c>
      <c r="E260" s="77">
        <v>-1722832.67</v>
      </c>
      <c r="F260" s="96">
        <f t="shared" si="7"/>
        <v>0</v>
      </c>
    </row>
    <row r="261" spans="1:6">
      <c r="A261" s="19" t="s">
        <v>245</v>
      </c>
      <c r="B261" s="17" t="s">
        <v>221</v>
      </c>
      <c r="C261" s="20"/>
      <c r="D261" s="77">
        <f>SUM(D262:D263)</f>
        <v>-223907</v>
      </c>
      <c r="E261" s="77">
        <f>SUM(E262:E263)</f>
        <v>-223907</v>
      </c>
      <c r="F261" s="96">
        <f t="shared" si="7"/>
        <v>0</v>
      </c>
    </row>
    <row r="262" spans="1:6" ht="63">
      <c r="A262" s="36" t="s">
        <v>52</v>
      </c>
      <c r="B262" s="17" t="s">
        <v>221</v>
      </c>
      <c r="C262" s="111" t="s">
        <v>291</v>
      </c>
      <c r="D262" s="77">
        <v>10742.73</v>
      </c>
      <c r="E262" s="77">
        <v>10742.73</v>
      </c>
      <c r="F262" s="96">
        <f t="shared" si="7"/>
        <v>0</v>
      </c>
    </row>
    <row r="263" spans="1:6" ht="47.25">
      <c r="A263" s="47" t="s">
        <v>1</v>
      </c>
      <c r="B263" s="17" t="s">
        <v>221</v>
      </c>
      <c r="C263" s="70" t="s">
        <v>0</v>
      </c>
      <c r="D263" s="77">
        <v>-234649.73</v>
      </c>
      <c r="E263" s="77">
        <v>-234649.73</v>
      </c>
      <c r="F263" s="96">
        <f t="shared" si="7"/>
        <v>0</v>
      </c>
    </row>
    <row r="264" spans="1:6" ht="31.5">
      <c r="A264" s="47" t="s">
        <v>382</v>
      </c>
      <c r="B264" s="17" t="s">
        <v>221</v>
      </c>
      <c r="C264" s="70"/>
      <c r="D264" s="77">
        <f>SUM(D265:D269)</f>
        <v>7694500</v>
      </c>
      <c r="E264" s="77">
        <f>SUM(E265:E269)</f>
        <v>6652937.0999999996</v>
      </c>
      <c r="F264" s="96">
        <f t="shared" si="7"/>
        <v>1041562.9000000004</v>
      </c>
    </row>
    <row r="265" spans="1:6" ht="78.75">
      <c r="A265" s="89" t="s">
        <v>33</v>
      </c>
      <c r="B265" s="17" t="s">
        <v>221</v>
      </c>
      <c r="C265" s="111" t="s">
        <v>368</v>
      </c>
      <c r="D265" s="77">
        <v>7500</v>
      </c>
      <c r="E265" s="77">
        <v>3500</v>
      </c>
      <c r="F265" s="96">
        <f t="shared" si="7"/>
        <v>4000</v>
      </c>
    </row>
    <row r="266" spans="1:6" ht="31.5">
      <c r="A266" s="45" t="s">
        <v>6</v>
      </c>
      <c r="B266" s="17" t="s">
        <v>221</v>
      </c>
      <c r="C266" s="111" t="s">
        <v>369</v>
      </c>
      <c r="D266" s="77">
        <v>0</v>
      </c>
      <c r="E266" s="77">
        <v>0</v>
      </c>
      <c r="F266" s="96">
        <f t="shared" si="7"/>
        <v>0</v>
      </c>
    </row>
    <row r="267" spans="1:6" ht="31.5">
      <c r="A267" s="89" t="s">
        <v>4</v>
      </c>
      <c r="B267" s="17" t="s">
        <v>221</v>
      </c>
      <c r="C267" s="111" t="s">
        <v>370</v>
      </c>
      <c r="D267" s="77">
        <v>7596000</v>
      </c>
      <c r="E267" s="77">
        <v>4474061</v>
      </c>
      <c r="F267" s="96">
        <f t="shared" si="7"/>
        <v>3121939</v>
      </c>
    </row>
    <row r="268" spans="1:6" ht="63">
      <c r="A268" s="35" t="s">
        <v>2</v>
      </c>
      <c r="B268" s="17" t="s">
        <v>221</v>
      </c>
      <c r="C268" s="111" t="s">
        <v>405</v>
      </c>
      <c r="D268" s="77">
        <v>0</v>
      </c>
      <c r="E268" s="77">
        <v>2120776.1</v>
      </c>
      <c r="F268" s="96">
        <f t="shared" si="7"/>
        <v>-2120776.1</v>
      </c>
    </row>
    <row r="269" spans="1:6" ht="31.5">
      <c r="A269" s="117" t="s">
        <v>290</v>
      </c>
      <c r="B269" s="17" t="s">
        <v>221</v>
      </c>
      <c r="C269" s="111" t="s">
        <v>406</v>
      </c>
      <c r="D269" s="77">
        <v>91000</v>
      </c>
      <c r="E269" s="77">
        <v>54600</v>
      </c>
      <c r="F269" s="96">
        <f t="shared" si="7"/>
        <v>36400</v>
      </c>
    </row>
    <row r="270" spans="1:6" ht="31.5">
      <c r="A270" s="89" t="s">
        <v>380</v>
      </c>
      <c r="B270" s="17" t="s">
        <v>221</v>
      </c>
      <c r="C270" s="111"/>
      <c r="D270" s="77">
        <f>SUM(D271:D273)</f>
        <v>6809600</v>
      </c>
      <c r="E270" s="77">
        <f>SUM(E271:E273)</f>
        <v>725068</v>
      </c>
      <c r="F270" s="96">
        <f t="shared" ref="F270" si="8">F273</f>
        <v>6295532</v>
      </c>
    </row>
    <row r="271" spans="1:6" ht="31.5">
      <c r="A271" s="36" t="s">
        <v>5</v>
      </c>
      <c r="B271" s="17" t="s">
        <v>221</v>
      </c>
      <c r="C271" s="111" t="s">
        <v>407</v>
      </c>
      <c r="D271" s="77">
        <v>0</v>
      </c>
      <c r="E271" s="77">
        <v>120000</v>
      </c>
      <c r="F271" s="96">
        <f t="shared" si="7"/>
        <v>-120000</v>
      </c>
    </row>
    <row r="272" spans="1:6" ht="47.25">
      <c r="A272" s="36" t="s">
        <v>1</v>
      </c>
      <c r="B272" s="17" t="s">
        <v>221</v>
      </c>
      <c r="C272" s="111" t="s">
        <v>423</v>
      </c>
      <c r="D272" s="77">
        <v>-91000</v>
      </c>
      <c r="E272" s="77">
        <v>0</v>
      </c>
      <c r="F272" s="96">
        <f t="shared" si="7"/>
        <v>-91000</v>
      </c>
    </row>
    <row r="273" spans="1:6" ht="63">
      <c r="A273" s="89" t="s">
        <v>371</v>
      </c>
      <c r="B273" s="17" t="s">
        <v>221</v>
      </c>
      <c r="C273" s="111" t="s">
        <v>381</v>
      </c>
      <c r="D273" s="77">
        <v>6900600</v>
      </c>
      <c r="E273" s="77">
        <v>605068</v>
      </c>
      <c r="F273" s="96">
        <f t="shared" si="7"/>
        <v>6295532</v>
      </c>
    </row>
    <row r="274" spans="1:6" ht="31.5">
      <c r="A274" s="47" t="s">
        <v>367</v>
      </c>
      <c r="B274" s="17" t="s">
        <v>221</v>
      </c>
      <c r="C274" s="70"/>
      <c r="D274" s="77">
        <f>D275</f>
        <v>100000</v>
      </c>
      <c r="E274" s="77">
        <f>E275</f>
        <v>0</v>
      </c>
      <c r="F274" s="96">
        <f t="shared" si="7"/>
        <v>100000</v>
      </c>
    </row>
    <row r="275" spans="1:6" ht="32.25" thickBot="1">
      <c r="A275" s="113" t="s">
        <v>11</v>
      </c>
      <c r="B275" s="88" t="s">
        <v>221</v>
      </c>
      <c r="C275" s="90" t="s">
        <v>366</v>
      </c>
      <c r="D275" s="78">
        <v>100000</v>
      </c>
      <c r="E275" s="78">
        <v>0</v>
      </c>
      <c r="F275" s="97">
        <f t="shared" si="7"/>
        <v>100000</v>
      </c>
    </row>
    <row r="276" spans="1:6">
      <c r="A276" s="98"/>
      <c r="B276" s="99"/>
      <c r="C276" s="100"/>
      <c r="D276" s="101"/>
      <c r="E276" s="101"/>
      <c r="F276" s="101"/>
    </row>
    <row r="277" spans="1:6">
      <c r="A277" s="98"/>
      <c r="B277" s="99"/>
      <c r="C277" s="100"/>
      <c r="D277" s="102"/>
      <c r="E277" s="102"/>
      <c r="F277" s="101"/>
    </row>
    <row r="278" spans="1:6">
      <c r="A278" s="103"/>
      <c r="B278" s="101"/>
      <c r="C278" s="100"/>
      <c r="D278" s="104"/>
      <c r="E278" s="105"/>
      <c r="F278" s="101"/>
    </row>
    <row r="279" spans="1:6">
      <c r="A279" s="98"/>
      <c r="B279" s="99"/>
      <c r="C279" s="100"/>
      <c r="D279" s="101"/>
      <c r="E279" s="101"/>
      <c r="F279" s="101"/>
    </row>
    <row r="280" spans="1:6">
      <c r="D280" s="106">
        <f>13906666295.31-D16</f>
        <v>0</v>
      </c>
      <c r="E280" s="106">
        <f>8437623409.44-E16</f>
        <v>0</v>
      </c>
    </row>
    <row r="282" spans="1:6">
      <c r="D282" s="106"/>
    </row>
    <row r="283" spans="1:6">
      <c r="D283" s="106"/>
      <c r="E283" s="106"/>
      <c r="F283" s="106"/>
    </row>
    <row r="284" spans="1:6">
      <c r="D284" s="106"/>
      <c r="E284" s="106"/>
    </row>
    <row r="285" spans="1:6">
      <c r="D285" s="106"/>
      <c r="E285" s="106"/>
    </row>
    <row r="286" spans="1:6">
      <c r="D286" s="106"/>
      <c r="F286" s="106"/>
    </row>
    <row r="287" spans="1:6">
      <c r="D287" s="106"/>
    </row>
    <row r="288" spans="1:6">
      <c r="D288" s="107"/>
      <c r="E288" s="106"/>
      <c r="F288" s="106"/>
    </row>
    <row r="289" spans="4:6">
      <c r="D289" s="106"/>
      <c r="E289" s="106"/>
      <c r="F289" s="106"/>
    </row>
    <row r="291" spans="4:6">
      <c r="D291" s="106"/>
    </row>
  </sheetData>
  <mergeCells count="5">
    <mergeCell ref="A7:F7"/>
    <mergeCell ref="A10:F10"/>
    <mergeCell ref="A11:F11"/>
    <mergeCell ref="A8:F8"/>
    <mergeCell ref="A9:F9"/>
  </mergeCells>
  <pageMargins left="0.79" right="0.39370078740157483" top="0.4" bottom="0.41" header="0.51181102362204722" footer="0.51181102362204722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ivanova</cp:lastModifiedBy>
  <cp:lastPrinted>2015-07-29T09:29:26Z</cp:lastPrinted>
  <dcterms:created xsi:type="dcterms:W3CDTF">2014-04-16T04:41:26Z</dcterms:created>
  <dcterms:modified xsi:type="dcterms:W3CDTF">2015-07-29T09:29:42Z</dcterms:modified>
</cp:coreProperties>
</file>