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50" yWindow="-120" windowWidth="12240" windowHeight="12765" tabRatio="601"/>
  </bookViews>
  <sheets>
    <sheet name="доходы" sheetId="18" r:id="rId1"/>
    <sheet name="расходы" sheetId="17" r:id="rId2"/>
  </sheets>
  <externalReferences>
    <externalReference r:id="rId3"/>
    <externalReference r:id="rId4"/>
    <externalReference r:id="rId5"/>
  </externalReferences>
  <definedNames>
    <definedName name="_xlnm.Print_Titles" localSheetId="0">доходы!$A$4:$IV$5</definedName>
    <definedName name="_xlnm.Print_Titles" localSheetId="1">расходы!$8:$9</definedName>
    <definedName name="_xlnm.Print_Area" localSheetId="0">доходы!$A$1:$G$85</definedName>
    <definedName name="_xlnm.Print_Area" localSheetId="1">расходы!$A$6:$G$82</definedName>
  </definedNames>
  <calcPr calcId="125725" fullPrecision="0"/>
</workbook>
</file>

<file path=xl/calcChain.xml><?xml version="1.0" encoding="utf-8"?>
<calcChain xmlns="http://schemas.openxmlformats.org/spreadsheetml/2006/main">
  <c r="G84" i="18"/>
  <c r="F84"/>
  <c r="E84"/>
  <c r="D84"/>
  <c r="C84"/>
  <c r="G81"/>
  <c r="F81"/>
  <c r="E81"/>
  <c r="D81"/>
  <c r="C81"/>
  <c r="G79"/>
  <c r="F79"/>
  <c r="E79"/>
  <c r="D79"/>
  <c r="C79"/>
  <c r="G75"/>
  <c r="F75"/>
  <c r="E75"/>
  <c r="D75"/>
  <c r="D74" s="1"/>
  <c r="C75"/>
  <c r="C74" s="1"/>
  <c r="G74"/>
  <c r="F74"/>
  <c r="E74"/>
  <c r="G66"/>
  <c r="G65" s="1"/>
  <c r="G64" s="1"/>
  <c r="F66"/>
  <c r="F65" s="1"/>
  <c r="F64" s="1"/>
  <c r="E66"/>
  <c r="E65" s="1"/>
  <c r="E64" s="1"/>
  <c r="D66"/>
  <c r="D65" s="1"/>
  <c r="D64" s="1"/>
  <c r="C66"/>
  <c r="C65" s="1"/>
  <c r="C64" s="1"/>
  <c r="G61"/>
  <c r="F61"/>
  <c r="E61"/>
  <c r="D61"/>
  <c r="C61"/>
  <c r="G48"/>
  <c r="F48"/>
  <c r="E48"/>
  <c r="D48"/>
  <c r="C48"/>
  <c r="G46"/>
  <c r="F46"/>
  <c r="E46"/>
  <c r="D46"/>
  <c r="C46"/>
  <c r="G43"/>
  <c r="F43"/>
  <c r="E43"/>
  <c r="D43"/>
  <c r="C43"/>
  <c r="G40"/>
  <c r="F40"/>
  <c r="E40"/>
  <c r="E29" s="1"/>
  <c r="D40"/>
  <c r="C40"/>
  <c r="G36"/>
  <c r="F36"/>
  <c r="E36"/>
  <c r="D36"/>
  <c r="C36"/>
  <c r="G30"/>
  <c r="G29" s="1"/>
  <c r="F30"/>
  <c r="F29" s="1"/>
  <c r="E30"/>
  <c r="D30"/>
  <c r="C30"/>
  <c r="D29"/>
  <c r="C29"/>
  <c r="G21"/>
  <c r="F21"/>
  <c r="E21"/>
  <c r="D21"/>
  <c r="C21"/>
  <c r="G19"/>
  <c r="F19"/>
  <c r="E19"/>
  <c r="D19"/>
  <c r="C19"/>
  <c r="G16"/>
  <c r="F16"/>
  <c r="E16"/>
  <c r="D16"/>
  <c r="C16"/>
  <c r="G14"/>
  <c r="F14"/>
  <c r="E14"/>
  <c r="D14"/>
  <c r="C14"/>
  <c r="G12"/>
  <c r="F12"/>
  <c r="E12"/>
  <c r="D12"/>
  <c r="C12"/>
  <c r="G9"/>
  <c r="G8" s="1"/>
  <c r="G7" s="1"/>
  <c r="F9"/>
  <c r="F8" s="1"/>
  <c r="F7" s="1"/>
  <c r="E9"/>
  <c r="E8" s="1"/>
  <c r="D9"/>
  <c r="D8" s="1"/>
  <c r="D7" s="1"/>
  <c r="C9"/>
  <c r="C8" s="1"/>
  <c r="C7" s="1"/>
  <c r="F76" i="17"/>
  <c r="F74"/>
  <c r="F25"/>
  <c r="F24"/>
  <c r="F23"/>
  <c r="E81"/>
  <c r="E78" s="1"/>
  <c r="E82" s="1"/>
  <c r="E80"/>
  <c r="E79"/>
  <c r="E77"/>
  <c r="E76" s="1"/>
  <c r="E75"/>
  <c r="E74" s="1"/>
  <c r="E63"/>
  <c r="E56"/>
  <c r="E53"/>
  <c r="E45"/>
  <c r="E26"/>
  <c r="E22"/>
  <c r="D57"/>
  <c r="D56" s="1"/>
  <c r="D82" s="1"/>
  <c r="D78"/>
  <c r="D76"/>
  <c r="D74"/>
  <c r="D69"/>
  <c r="D63"/>
  <c r="D53"/>
  <c r="D45"/>
  <c r="D41"/>
  <c r="D36"/>
  <c r="D26"/>
  <c r="D22"/>
  <c r="D19"/>
  <c r="D10"/>
  <c r="C82"/>
  <c r="C78"/>
  <c r="C76"/>
  <c r="C74"/>
  <c r="C69"/>
  <c r="C63"/>
  <c r="C56"/>
  <c r="C53"/>
  <c r="C45"/>
  <c r="C41"/>
  <c r="C36"/>
  <c r="C26"/>
  <c r="C22"/>
  <c r="C19"/>
  <c r="C10"/>
  <c r="F6" i="18" l="1"/>
  <c r="G6"/>
  <c r="C6"/>
  <c r="E7"/>
  <c r="E6" s="1"/>
  <c r="D6"/>
  <c r="F78" i="17"/>
  <c r="F69"/>
  <c r="F63"/>
  <c r="F56"/>
  <c r="F53"/>
  <c r="F45"/>
  <c r="F41"/>
  <c r="F36"/>
  <c r="F26"/>
  <c r="F22"/>
  <c r="F19"/>
  <c r="F10"/>
  <c r="E69"/>
  <c r="E41"/>
  <c r="E36"/>
  <c r="E19"/>
  <c r="E10"/>
  <c r="F82" l="1"/>
</calcChain>
</file>

<file path=xl/sharedStrings.xml><?xml version="1.0" encoding="utf-8"?>
<sst xmlns="http://schemas.openxmlformats.org/spreadsheetml/2006/main" count="320" uniqueCount="313">
  <si>
    <t>Наименование показателя</t>
  </si>
  <si>
    <t>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</si>
  <si>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</si>
  <si>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</si>
  <si>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</si>
  <si>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</si>
  <si>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</si>
  <si>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</si>
  <si>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</si>
  <si>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</si>
  <si>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</si>
  <si>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</si>
  <si>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Охрана семьи и детства</t>
  </si>
  <si>
    <t xml:space="preserve">Культура, кинематография
</t>
  </si>
  <si>
    <t xml:space="preserve">Культура </t>
  </si>
  <si>
    <t xml:space="preserve">Другие вопросы в области культуры, кинематографии </t>
  </si>
  <si>
    <t>Общее образование</t>
  </si>
  <si>
    <t>Общегосударственные вопросы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</si>
  <si>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</si>
  <si>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</si>
  <si>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Дошкольное образование</t>
  </si>
  <si>
    <t>Другие вопросы в области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</si>
  <si>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</si>
  <si>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</si>
  <si>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</si>
  <si>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</si>
  <si>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</si>
  <si>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</si>
  <si>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</si>
  <si>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</si>
  <si>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</si>
  <si>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</si>
  <si>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Связь и информатика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</si>
  <si>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</si>
  <si>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</si>
  <si>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</si>
  <si>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Национальная оборона</t>
  </si>
  <si>
    <t>Мобилизационная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</si>
  <si>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</si>
  <si>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</si>
  <si>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Национальная 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</si>
  <si>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</si>
  <si>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</si>
  <si>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</si>
  <si>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</si>
  <si>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Массовый спорт</t>
  </si>
  <si>
    <t xml:space="preserve">Благоустройство
</t>
  </si>
  <si>
    <t>Прочие межбюджетные трансферты общего характера</t>
  </si>
  <si>
    <t>Другие вопросы в области жилищно-коммунального хозяйства</t>
  </si>
  <si>
    <t>Общеэкономические вопросы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</si>
  <si>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</si>
  <si>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</si>
  <si>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</si>
  <si>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Спорт высших достижений</t>
  </si>
  <si>
    <t>Другие вопросы в области физической культуры и спорта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</si>
  <si>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</si>
  <si>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</si>
  <si>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</si>
  <si>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</si>
  <si>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</si>
  <si>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</si>
  <si>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</si>
  <si>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</si>
  <si>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</si>
  <si>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</si>
  <si>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</si>
  <si>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Прикладные научные исследования в области национальной экономики</t>
  </si>
  <si>
    <t xml:space="preserve">Дополнительное образование детей
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</si>
  <si>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</si>
  <si>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</si>
  <si>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Транспорт</t>
  </si>
  <si>
    <t>0100</t>
  </si>
  <si>
    <t>0103</t>
  </si>
  <si>
    <t>0104</t>
  </si>
  <si>
    <t>0105</t>
  </si>
  <si>
    <t>0106</t>
  </si>
  <si>
    <t>0107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</si>
  <si>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</si>
  <si>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</si>
  <si>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</si>
  <si>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</si>
  <si>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</si>
  <si>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</si>
  <si>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</si>
  <si>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</si>
  <si>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</si>
  <si>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</si>
  <si>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</si>
  <si>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</si>
  <si>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</si>
  <si>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</si>
  <si>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</si>
  <si>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</si>
  <si>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</si>
  <si>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</si>
  <si>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</si>
  <si>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</si>
  <si>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</si>
  <si>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</si>
  <si>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</si>
  <si>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</si>
  <si>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</si>
  <si>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</si>
  <si>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</si>
  <si>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</si>
  <si>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</si>
  <si>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</si>
  <si>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</si>
  <si>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</si>
  <si>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0704</t>
  </si>
  <si>
    <t>0705</t>
  </si>
  <si>
    <t>Молодежная политика и оздоровление детей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</si>
  <si>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</si>
  <si>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</si>
  <si>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</si>
  <si>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</si>
  <si>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</si>
  <si>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</si>
  <si>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</si>
  <si>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</si>
  <si>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</si>
  <si>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</si>
  <si>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</si>
  <si>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</si>
  <si>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</si>
  <si>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</si>
  <si>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</si>
  <si>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</si>
  <si>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</si>
  <si>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</si>
  <si>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</si>
  <si>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</si>
  <si>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</si>
  <si>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</si>
  <si>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</si>
  <si>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</si>
  <si>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</si>
  <si>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</si>
  <si>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</si>
  <si>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 xml:space="preserve">Межбюджетные трансферты общего характера бюджетам бюджетной системы Российской Федерации </t>
  </si>
  <si>
    <t>1400</t>
  </si>
  <si>
    <t>1401</t>
  </si>
  <si>
    <t>1402</t>
  </si>
  <si>
    <t>1403</t>
  </si>
  <si>
    <t>0703</t>
  </si>
  <si>
    <t>Утверждено законом  РА от 25.12.17 № 78-РЗ</t>
  </si>
  <si>
    <t>Утверждено законом  РА от 14.12.16 № 82-РЗ</t>
  </si>
  <si>
    <t>Утверждено законом  РА от 17.02.17 № 1-РЗ</t>
  </si>
  <si>
    <t>Утверждено законом  РА от 20.09.17 № 40-РЗ</t>
  </si>
  <si>
    <t>Утверждено законом  РА от 13.11.17 № 49-РЗ</t>
  </si>
  <si>
    <t>(тыс.рублей)</t>
  </si>
  <si>
    <t>Всего: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</si>
  <si>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</si>
  <si>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</si>
  <si>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</si>
  <si>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</si>
  <si>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</si>
  <si>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</si>
  <si>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</si>
  <si>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</si>
  <si>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</si>
  <si>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</si>
  <si>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</si>
  <si>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</si>
  <si>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</si>
  <si>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</si>
  <si>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</si>
  <si>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</si>
  <si>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</si>
  <si>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</si>
  <si>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</si>
  <si>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</si>
  <si>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</si>
  <si>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</si>
  <si>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</si>
  <si>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</si>
  <si>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</si>
  <si>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</si>
  <si>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</si>
  <si>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</si>
  <si>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</si>
  <si>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</si>
  <si>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</si>
  <si>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</si>
  <si>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</si>
  <si>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</si>
  <si>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</si>
  <si>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</si>
  <si>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</si>
  <si>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</si>
  <si>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</si>
  <si>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</si>
  <si>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</si>
  <si>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Платежи за пользование природными ресурсами</t>
  </si>
  <si>
    <t>00010903000000000110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</si>
  <si>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</si>
  <si>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</si>
  <si>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</si>
  <si>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</si>
  <si>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</si>
  <si>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</si>
  <si>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</si>
  <si>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</si>
  <si>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</si>
  <si>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</si>
  <si>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</si>
  <si>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</si>
  <si>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</si>
  <si>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</si>
  <si>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</si>
  <si>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</si>
  <si>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</si>
  <si>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</si>
  <si>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</si>
  <si>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</si>
  <si>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</si>
  <si>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</si>
  <si>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</si>
  <si>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</si>
  <si>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</si>
  <si>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</si>
  <si>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</si>
  <si>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</si>
  <si>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</si>
  <si>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</si>
  <si>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</si>
  <si>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</si>
  <si>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</si>
  <si>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</si>
  <si>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</si>
  <si>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</si>
  <si>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</si>
  <si>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</si>
  <si>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</si>
  <si>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</si>
  <si>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</si>
  <si>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</si>
  <si>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</si>
  <si>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</si>
  <si>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</si>
  <si>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</si>
  <si>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00011603000000000140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</si>
  <si>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</si>
  <si>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00011618000000000140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</si>
  <si>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</si>
  <si>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</si>
  <si>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</si>
  <si>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</si>
  <si>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</si>
  <si>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</si>
  <si>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</si>
  <si>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</si>
  <si>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</si>
  <si>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</si>
  <si>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</si>
  <si>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</si>
  <si>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</si>
  <si>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</si>
  <si>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</si>
  <si>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</si>
  <si>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</si>
  <si>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</si>
  <si>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</si>
  <si>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</si>
  <si>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</si>
  <si>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</si>
  <si>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</si>
  <si>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</si>
  <si>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</si>
  <si>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</si>
  <si>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</si>
  <si>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</si>
  <si>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</si>
  <si>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</si>
  <si>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</si>
  <si>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</si>
  <si>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</si>
  <si>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</si>
  <si>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</si>
  <si>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</si>
  <si>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</si>
  <si>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</si>
  <si>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Субсидии бюджетам бюджетной системы Российской Федерации (межбюджетные субсидии)</t>
  </si>
  <si>
    <t>00020220000000000151</t>
  </si>
  <si>
    <t>Субвенции бюджетам бюджетной системы Российской Федерации</t>
  </si>
  <si>
    <t>00020230000000000151</t>
  </si>
  <si>
    <t>Иные межбюджетные трансферты</t>
  </si>
  <si>
    <t>00020240000000000151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</si>
  <si>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</si>
  <si>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</si>
  <si>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</si>
  <si>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</si>
  <si>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</si>
  <si>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</si>
  <si>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</si>
  <si>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00020302030020000180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</si>
  <si>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</si>
  <si>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</si>
  <si>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</si>
  <si>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</si>
  <si>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</si>
  <si>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</si>
  <si>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</si>
  <si>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</si>
  <si>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</si>
  <si>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</si>
  <si>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</si>
  <si>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</si>
  <si>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</si>
  <si>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</si>
  <si>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</si>
  <si>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</si>
  <si>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Сведения о внесенных изменениях в Закон Республики Алтай "О республиканском бюджете Республики Алтай на 2017 год и на плановый период 2018 и 2019 годов"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</si>
</sst>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\ _₽_-;\-* #,##0.0\ _₽_-;_-* &quot;-&quot;?\ _₽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1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4">
      <alignment horizontal="center" vertical="top" wrapText="1"/>
    </xf>
    <xf numFmtId="0" fontId="12" fillId="0" borderId="5">
      <alignment horizontal="center" vertical="top" wrapText="1"/>
    </xf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165" fontId="3" fillId="2" borderId="0" xfId="0" applyNumberFormat="1" applyFont="1" applyFill="1"/>
    <xf numFmtId="0" fontId="3" fillId="2" borderId="0" xfId="0" applyFont="1" applyFill="1"/>
    <xf numFmtId="0" fontId="8" fillId="2" borderId="0" xfId="0" applyFont="1" applyFill="1"/>
    <xf numFmtId="49" fontId="8" fillId="2" borderId="0" xfId="0" applyNumberFormat="1" applyFont="1" applyFill="1"/>
    <xf numFmtId="0" fontId="8" fillId="2" borderId="0" xfId="0" applyFont="1" applyFill="1" applyAlignment="1"/>
    <xf numFmtId="165" fontId="8" fillId="2" borderId="0" xfId="0" applyNumberFormat="1" applyFont="1" applyFill="1"/>
    <xf numFmtId="49" fontId="3" fillId="2" borderId="0" xfId="0" applyNumberFormat="1" applyFont="1" applyFill="1"/>
    <xf numFmtId="0" fontId="9" fillId="2" borderId="1" xfId="0" applyFont="1" applyFill="1" applyBorder="1" applyAlignment="1">
      <alignment horizontal="justify" vertical="center" wrapText="1" shrinkToFit="1"/>
    </xf>
    <xf numFmtId="49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10" fillId="2" borderId="1" xfId="0" applyFont="1" applyFill="1" applyBorder="1" applyAlignment="1">
      <alignment horizontal="justify" vertical="center" wrapText="1" shrinkToFit="1"/>
    </xf>
    <xf numFmtId="49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49" fontId="9" fillId="2" borderId="1" xfId="0" applyNumberFormat="1" applyFont="1" applyFill="1" applyBorder="1"/>
    <xf numFmtId="165" fontId="9" fillId="2" borderId="1" xfId="0" applyNumberFormat="1" applyFont="1" applyFill="1" applyBorder="1"/>
    <xf numFmtId="0" fontId="4" fillId="2" borderId="0" xfId="106" applyFont="1" applyFill="1" applyAlignment="1">
      <alignment vertical="center" wrapText="1"/>
    </xf>
    <xf numFmtId="0" fontId="11" fillId="2" borderId="0" xfId="106" applyFont="1" applyFill="1"/>
    <xf numFmtId="0" fontId="3" fillId="2" borderId="0" xfId="106" applyFont="1" applyFill="1" applyAlignment="1">
      <alignment vertical="top" wrapText="1"/>
    </xf>
    <xf numFmtId="0" fontId="3" fillId="2" borderId="0" xfId="106" applyFont="1" applyFill="1" applyAlignment="1">
      <alignment wrapText="1"/>
    </xf>
    <xf numFmtId="0" fontId="3" fillId="2" borderId="0" xfId="106" applyFont="1" applyFill="1" applyAlignment="1">
      <alignment horizontal="center" vertical="center" wrapText="1"/>
    </xf>
    <xf numFmtId="0" fontId="3" fillId="2" borderId="1" xfId="106" applyFont="1" applyFill="1" applyBorder="1" applyAlignment="1">
      <alignment horizontal="justify" vertical="top" wrapText="1"/>
    </xf>
    <xf numFmtId="0" fontId="3" fillId="2" borderId="1" xfId="106" applyFont="1" applyFill="1" applyBorder="1" applyAlignment="1">
      <alignment horizontal="center" vertical="center" wrapText="1"/>
    </xf>
    <xf numFmtId="167" fontId="3" fillId="2" borderId="1" xfId="106" applyNumberFormat="1" applyFont="1" applyFill="1" applyBorder="1" applyAlignment="1">
      <alignment horizontal="center" vertical="center"/>
    </xf>
    <xf numFmtId="0" fontId="4" fillId="2" borderId="1" xfId="106" applyFont="1" applyFill="1" applyBorder="1" applyAlignment="1">
      <alignment horizontal="justify" vertical="top" wrapText="1"/>
    </xf>
    <xf numFmtId="0" fontId="4" fillId="2" borderId="1" xfId="106" applyFont="1" applyFill="1" applyBorder="1" applyAlignment="1">
      <alignment horizontal="center" vertical="center" wrapText="1"/>
    </xf>
    <xf numFmtId="167" fontId="4" fillId="2" borderId="1" xfId="106" applyNumberFormat="1" applyFont="1" applyFill="1" applyBorder="1" applyAlignment="1">
      <alignment horizontal="center" vertical="center"/>
    </xf>
    <xf numFmtId="49" fontId="3" fillId="2" borderId="1" xfId="106" applyNumberFormat="1" applyFont="1" applyFill="1" applyBorder="1" applyAlignment="1">
      <alignment horizontal="center" vertical="center" wrapText="1"/>
    </xf>
    <xf numFmtId="0" fontId="3" fillId="2" borderId="6" xfId="106" applyFont="1" applyFill="1" applyBorder="1" applyAlignment="1">
      <alignment horizontal="justify" vertical="top" wrapText="1"/>
    </xf>
    <xf numFmtId="0" fontId="3" fillId="2" borderId="1" xfId="106" applyFont="1" applyFill="1" applyBorder="1" applyAlignment="1">
      <alignment horizontal="center" vertical="top" wrapText="1"/>
    </xf>
    <xf numFmtId="0" fontId="3" fillId="2" borderId="1" xfId="106" applyNumberFormat="1" applyFont="1" applyFill="1" applyBorder="1" applyAlignment="1">
      <alignment horizontal="justify" vertical="top" wrapText="1"/>
    </xf>
    <xf numFmtId="49" fontId="3" fillId="2" borderId="0" xfId="106" applyNumberFormat="1" applyFont="1" applyFill="1" applyAlignment="1">
      <alignment horizontal="center" vertical="center"/>
    </xf>
    <xf numFmtId="49" fontId="3" fillId="2" borderId="1" xfId="106" applyNumberFormat="1" applyFont="1" applyFill="1" applyBorder="1" applyAlignment="1">
      <alignment horizontal="center" vertical="center"/>
    </xf>
    <xf numFmtId="0" fontId="3" fillId="2" borderId="0" xfId="106" applyFont="1" applyFill="1" applyAlignment="1">
      <alignment horizontal="center" wrapText="1"/>
    </xf>
    <xf numFmtId="0" fontId="4" fillId="2" borderId="0" xfId="106" applyFont="1" applyFill="1" applyAlignment="1">
      <alignment horizontal="center" vertical="center" wrapText="1"/>
    </xf>
    <xf numFmtId="0" fontId="3" fillId="2" borderId="2" xfId="107" applyNumberFormat="1" applyFont="1" applyFill="1" applyBorder="1" applyAlignment="1" applyProtection="1">
      <alignment horizontal="center" vertical="center" wrapText="1"/>
    </xf>
    <xf numFmtId="0" fontId="3" fillId="2" borderId="3" xfId="107" applyNumberFormat="1" applyFont="1" applyFill="1" applyBorder="1" applyAlignment="1">
      <alignment horizontal="center" vertical="center" wrapText="1"/>
    </xf>
    <xf numFmtId="0" fontId="3" fillId="2" borderId="1" xfId="108" applyNumberFormat="1" applyFont="1" applyFill="1" applyBorder="1" applyAlignment="1" applyProtection="1">
      <alignment horizontal="center" vertical="center" wrapText="1"/>
    </xf>
    <xf numFmtId="0" fontId="3" fillId="2" borderId="1" xfId="108" applyNumberFormat="1" applyFont="1" applyFill="1" applyBorder="1" applyAlignment="1">
      <alignment horizontal="center" vertical="center" wrapText="1"/>
    </xf>
    <xf numFmtId="166" fontId="4" fillId="2" borderId="1" xfId="109" applyNumberFormat="1" applyFont="1" applyFill="1" applyBorder="1" applyAlignment="1">
      <alignment horizontal="center" vertical="center" wrapText="1"/>
    </xf>
    <xf numFmtId="166" fontId="4" fillId="2" borderId="2" xfId="109" applyNumberFormat="1" applyFont="1" applyFill="1" applyBorder="1" applyAlignment="1">
      <alignment horizontal="center" vertical="center" wrapText="1"/>
    </xf>
    <xf numFmtId="166" fontId="4" fillId="2" borderId="3" xfId="109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top" wrapText="1"/>
    </xf>
    <xf numFmtId="166" fontId="4" fillId="2" borderId="3" xfId="1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166" fontId="4" fillId="2" borderId="1" xfId="1" applyNumberFormat="1" applyFont="1" applyFill="1" applyBorder="1" applyAlignment="1">
      <alignment horizontal="center" vertical="center" wrapText="1"/>
    </xf>
  </cellXfs>
  <cellStyles count="110">
    <cellStyle name="Excel Built-in Normal" xfId="5"/>
    <cellStyle name="xl28" xfId="107"/>
    <cellStyle name="xl40" xfId="108"/>
    <cellStyle name="Обычный" xfId="0" builtinId="0"/>
    <cellStyle name="Обычный 10" xfId="82"/>
    <cellStyle name="Обычный 11" xfId="86"/>
    <cellStyle name="Обычный 12" xfId="90"/>
    <cellStyle name="Обычный 13" xfId="94"/>
    <cellStyle name="Обычный 14" xfId="98"/>
    <cellStyle name="Обычный 15" xfId="102"/>
    <cellStyle name="Обычный 2" xfId="2"/>
    <cellStyle name="Обычный 2 10" xfId="31"/>
    <cellStyle name="Обычный 2 11" xfId="34"/>
    <cellStyle name="Обычный 2 12" xfId="37"/>
    <cellStyle name="Обычный 2 13" xfId="40"/>
    <cellStyle name="Обычный 2 14" xfId="43"/>
    <cellStyle name="Обычный 2 15" xfId="50"/>
    <cellStyle name="Обычный 2 16" xfId="49"/>
    <cellStyle name="Обычный 2 17" xfId="53"/>
    <cellStyle name="Обычный 2 18" xfId="56"/>
    <cellStyle name="Обычный 2 19" xfId="59"/>
    <cellStyle name="Обычный 2 2" xfId="6"/>
    <cellStyle name="Обычный 2 2 2" xfId="8"/>
    <cellStyle name="Обычный 2 20" xfId="62"/>
    <cellStyle name="Обычный 2 21" xfId="65"/>
    <cellStyle name="Обычный 2 22" xfId="71"/>
    <cellStyle name="Обычный 2 23" xfId="75"/>
    <cellStyle name="Обычный 2 24" xfId="79"/>
    <cellStyle name="Обычный 2 25" xfId="83"/>
    <cellStyle name="Обычный 2 26" xfId="87"/>
    <cellStyle name="Обычный 2 27" xfId="91"/>
    <cellStyle name="Обычный 2 28" xfId="95"/>
    <cellStyle name="Обычный 2 29" xfId="99"/>
    <cellStyle name="Обычный 2 3" xfId="12"/>
    <cellStyle name="Обычный 2 30" xfId="103"/>
    <cellStyle name="Обычный 2 4" xfId="16"/>
    <cellStyle name="Обычный 2 5" xfId="11"/>
    <cellStyle name="Обычный 2 6" xfId="19"/>
    <cellStyle name="Обычный 2 7" xfId="22"/>
    <cellStyle name="Обычный 2 8" xfId="25"/>
    <cellStyle name="Обычный 2 9" xfId="28"/>
    <cellStyle name="Обычный 3" xfId="4"/>
    <cellStyle name="Обычный 3 10" xfId="35"/>
    <cellStyle name="Обычный 3 11" xfId="38"/>
    <cellStyle name="Обычный 3 12" xfId="41"/>
    <cellStyle name="Обычный 3 13" xfId="44"/>
    <cellStyle name="Обычный 3 14" xfId="46"/>
    <cellStyle name="Обычный 3 15" xfId="51"/>
    <cellStyle name="Обычный 3 16" xfId="54"/>
    <cellStyle name="Обычный 3 17" xfId="57"/>
    <cellStyle name="Обычный 3 18" xfId="60"/>
    <cellStyle name="Обычный 3 19" xfId="63"/>
    <cellStyle name="Обычный 3 2" xfId="7"/>
    <cellStyle name="Обычный 3 2 2" xfId="10"/>
    <cellStyle name="Обычный 3 20" xfId="66"/>
    <cellStyle name="Обычный 3 21" xfId="68"/>
    <cellStyle name="Обычный 3 22" xfId="73"/>
    <cellStyle name="Обычный 3 23" xfId="77"/>
    <cellStyle name="Обычный 3 24" xfId="81"/>
    <cellStyle name="Обычный 3 25" xfId="85"/>
    <cellStyle name="Обычный 3 26" xfId="89"/>
    <cellStyle name="Обычный 3 27" xfId="93"/>
    <cellStyle name="Обычный 3 28" xfId="97"/>
    <cellStyle name="Обычный 3 29" xfId="101"/>
    <cellStyle name="Обычный 3 3" xfId="13"/>
    <cellStyle name="Обычный 3 30" xfId="105"/>
    <cellStyle name="Обычный 3 4" xfId="17"/>
    <cellStyle name="Обычный 3 5" xfId="20"/>
    <cellStyle name="Обычный 3 6" xfId="23"/>
    <cellStyle name="Обычный 3 7" xfId="26"/>
    <cellStyle name="Обычный 3 8" xfId="29"/>
    <cellStyle name="Обычный 3 9" xfId="32"/>
    <cellStyle name="Обычный 4" xfId="3"/>
    <cellStyle name="Обычный 4 10" xfId="36"/>
    <cellStyle name="Обычный 4 11" xfId="39"/>
    <cellStyle name="Обычный 4 12" xfId="42"/>
    <cellStyle name="Обычный 4 13" xfId="45"/>
    <cellStyle name="Обычный 4 14" xfId="47"/>
    <cellStyle name="Обычный 4 15" xfId="52"/>
    <cellStyle name="Обычный 4 16" xfId="55"/>
    <cellStyle name="Обычный 4 17" xfId="58"/>
    <cellStyle name="Обычный 4 18" xfId="61"/>
    <cellStyle name="Обычный 4 19" xfId="64"/>
    <cellStyle name="Обычный 4 2" xfId="9"/>
    <cellStyle name="Обычный 4 20" xfId="67"/>
    <cellStyle name="Обычный 4 21" xfId="69"/>
    <cellStyle name="Обычный 4 22" xfId="72"/>
    <cellStyle name="Обычный 4 23" xfId="76"/>
    <cellStyle name="Обычный 4 24" xfId="80"/>
    <cellStyle name="Обычный 4 25" xfId="84"/>
    <cellStyle name="Обычный 4 26" xfId="88"/>
    <cellStyle name="Обычный 4 27" xfId="92"/>
    <cellStyle name="Обычный 4 28" xfId="96"/>
    <cellStyle name="Обычный 4 29" xfId="100"/>
    <cellStyle name="Обычный 4 3" xfId="14"/>
    <cellStyle name="Обычный 4 30" xfId="104"/>
    <cellStyle name="Обычный 4 4" xfId="18"/>
    <cellStyle name="Обычный 4 5" xfId="21"/>
    <cellStyle name="Обычный 4 6" xfId="24"/>
    <cellStyle name="Обычный 4 7" xfId="27"/>
    <cellStyle name="Обычный 4 8" xfId="30"/>
    <cellStyle name="Обычный 4 9" xfId="33"/>
    <cellStyle name="Обычный 5" xfId="106"/>
    <cellStyle name="Обычный 5 2" xfId="15"/>
    <cellStyle name="Обычный 6" xfId="48"/>
    <cellStyle name="Обычный 7" xfId="70"/>
    <cellStyle name="Обычный 8" xfId="74"/>
    <cellStyle name="Обычный 9" xfId="78"/>
    <cellStyle name="Финансовый" xfId="1" builtinId="3"/>
    <cellStyle name="Финансовый 2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5;&#1099;&#1081;%20&#1086;&#1090;&#1076;&#1077;&#1083;/&#1050;&#1091;&#1095;&#1091;&#1075;&#1072;&#1085;&#1086;&#1074;&#1072;/&#1047;&#1072;&#1082;&#1086;&#1085;&#1099;%20&#1073;&#1102;&#1076;&#1078;&#1077;&#1090;&#1072;%20&#1085;&#1072;%202017-2019%20&#1075;&#1075;/13.11.2017%20&#8470;49-&#1056;&#1047;/&#1087;&#1088;&#1080;&#1083;&#1086;&#1078;&#1077;&#1085;&#1080;&#1077;%206-14%20(&#1042;&#1077;&#1076;&#1086;&#1084;&#1089;&#1090;&#1074;&#1077;&#1085;&#1085;&#1072;&#1103;%202017)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5;&#1099;&#1081;%20&#1086;&#1090;&#1076;&#1077;&#1083;/&#1050;&#1091;&#1095;&#1091;&#1075;&#1072;&#1085;&#1086;&#1074;&#1072;/&#1047;&#1072;&#1082;&#1086;&#1085;&#1099;%20&#1073;&#1102;&#1076;&#1078;&#1077;&#1090;&#1072;%20&#1085;&#1072;%202017-2019%20&#1075;&#1075;/&#1086;&#1090;%2017.02.2017%20&#8470;%201-&#1056;&#1047;/&#1087;&#1088;&#1080;&#1083;&#1086;&#1078;&#1077;&#1085;&#1080;&#1077;%2010-14%20(&#1074;&#1077;&#1076;&#1086;&#1084;&#1089;&#1090;&#1074;&#1077;&#1085;&#1085;&#1072;&#1103;%20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5;&#1099;&#1081;%20&#1086;&#1090;&#1076;&#1077;&#1083;/&#1050;&#1091;&#1095;&#1091;&#1075;&#1072;&#1085;&#1086;&#1074;&#1072;/&#1047;&#1072;&#1082;&#1086;&#1085;&#1099;%20&#1073;&#1102;&#1076;&#1078;&#1077;&#1090;&#1072;%20&#1085;&#1072;%202017-2019%20&#1075;&#1075;/&#1086;&#1090;%2027.09.17%20&#8470;%2040-&#1056;&#1047;/&#1087;&#1088;&#1080;&#1083;&#1086;&#1078;&#1077;&#1085;&#1080;&#1077;%208-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967">
          <cell r="H967">
            <v>30000</v>
          </cell>
        </row>
        <row r="973">
          <cell r="H973">
            <v>500</v>
          </cell>
        </row>
        <row r="2173">
          <cell r="H2173">
            <v>25992.799999999999</v>
          </cell>
        </row>
        <row r="2183">
          <cell r="H2183">
            <v>112874.6</v>
          </cell>
        </row>
        <row r="2190">
          <cell r="H2190">
            <v>111321.9</v>
          </cell>
        </row>
        <row r="2286">
          <cell r="H2286">
            <v>26080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43">
          <cell r="H43">
            <v>194762.7</v>
          </cell>
        </row>
        <row r="1090">
          <cell r="H1090">
            <v>81612.5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920">
          <cell r="H920">
            <v>50780.9</v>
          </cell>
        </row>
        <row r="941">
          <cell r="H941">
            <v>1361857.1</v>
          </cell>
        </row>
        <row r="946">
          <cell r="H946">
            <v>278914.5</v>
          </cell>
        </row>
        <row r="951">
          <cell r="H951">
            <v>62321.2</v>
          </cell>
        </row>
        <row r="1225">
          <cell r="H1225">
            <v>7836.2</v>
          </cell>
        </row>
        <row r="1840">
          <cell r="H1840">
            <v>25086.2</v>
          </cell>
        </row>
        <row r="2282">
          <cell r="H2282">
            <v>700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G1"/>
    </sheetView>
  </sheetViews>
  <sheetFormatPr defaultRowHeight="15.75"/>
  <cols>
    <col min="1" max="1" width="64.28515625" style="22" customWidth="1"/>
    <col min="2" max="2" width="28.85546875" style="37" customWidth="1"/>
    <col min="3" max="3" width="18.42578125" style="24" customWidth="1"/>
    <col min="4" max="4" width="17.85546875" style="24" customWidth="1"/>
    <col min="5" max="5" width="18" style="24" customWidth="1"/>
    <col min="6" max="6" width="18.28515625" style="24" customWidth="1"/>
    <col min="7" max="7" width="19.7109375" style="24" customWidth="1"/>
    <col min="8" max="256" width="9.140625" style="21"/>
    <col min="257" max="257" width="64.28515625" style="21" customWidth="1"/>
    <col min="258" max="258" width="28.85546875" style="21" customWidth="1"/>
    <col min="259" max="259" width="18.42578125" style="21" customWidth="1"/>
    <col min="260" max="260" width="17.85546875" style="21" customWidth="1"/>
    <col min="261" max="261" width="18" style="21" customWidth="1"/>
    <col min="262" max="262" width="18.28515625" style="21" customWidth="1"/>
    <col min="263" max="263" width="19.7109375" style="21" customWidth="1"/>
    <col min="264" max="512" width="9.140625" style="21"/>
    <col min="513" max="513" width="64.28515625" style="21" customWidth="1"/>
    <col min="514" max="514" width="28.85546875" style="21" customWidth="1"/>
    <col min="515" max="515" width="18.42578125" style="21" customWidth="1"/>
    <col min="516" max="516" width="17.85546875" style="21" customWidth="1"/>
    <col min="517" max="517" width="18" style="21" customWidth="1"/>
    <col min="518" max="518" width="18.28515625" style="21" customWidth="1"/>
    <col min="519" max="519" width="19.7109375" style="21" customWidth="1"/>
    <col min="520" max="768" width="9.140625" style="21"/>
    <col min="769" max="769" width="64.28515625" style="21" customWidth="1"/>
    <col min="770" max="770" width="28.85546875" style="21" customWidth="1"/>
    <col min="771" max="771" width="18.42578125" style="21" customWidth="1"/>
    <col min="772" max="772" width="17.85546875" style="21" customWidth="1"/>
    <col min="773" max="773" width="18" style="21" customWidth="1"/>
    <col min="774" max="774" width="18.28515625" style="21" customWidth="1"/>
    <col min="775" max="775" width="19.7109375" style="21" customWidth="1"/>
    <col min="776" max="1024" width="9.140625" style="21"/>
    <col min="1025" max="1025" width="64.28515625" style="21" customWidth="1"/>
    <col min="1026" max="1026" width="28.85546875" style="21" customWidth="1"/>
    <col min="1027" max="1027" width="18.42578125" style="21" customWidth="1"/>
    <col min="1028" max="1028" width="17.85546875" style="21" customWidth="1"/>
    <col min="1029" max="1029" width="18" style="21" customWidth="1"/>
    <col min="1030" max="1030" width="18.28515625" style="21" customWidth="1"/>
    <col min="1031" max="1031" width="19.7109375" style="21" customWidth="1"/>
    <col min="1032" max="1280" width="9.140625" style="21"/>
    <col min="1281" max="1281" width="64.28515625" style="21" customWidth="1"/>
    <col min="1282" max="1282" width="28.85546875" style="21" customWidth="1"/>
    <col min="1283" max="1283" width="18.42578125" style="21" customWidth="1"/>
    <col min="1284" max="1284" width="17.85546875" style="21" customWidth="1"/>
    <col min="1285" max="1285" width="18" style="21" customWidth="1"/>
    <col min="1286" max="1286" width="18.28515625" style="21" customWidth="1"/>
    <col min="1287" max="1287" width="19.7109375" style="21" customWidth="1"/>
    <col min="1288" max="1536" width="9.140625" style="21"/>
    <col min="1537" max="1537" width="64.28515625" style="21" customWidth="1"/>
    <col min="1538" max="1538" width="28.85546875" style="21" customWidth="1"/>
    <col min="1539" max="1539" width="18.42578125" style="21" customWidth="1"/>
    <col min="1540" max="1540" width="17.85546875" style="21" customWidth="1"/>
    <col min="1541" max="1541" width="18" style="21" customWidth="1"/>
    <col min="1542" max="1542" width="18.28515625" style="21" customWidth="1"/>
    <col min="1543" max="1543" width="19.7109375" style="21" customWidth="1"/>
    <col min="1544" max="1792" width="9.140625" style="21"/>
    <col min="1793" max="1793" width="64.28515625" style="21" customWidth="1"/>
    <col min="1794" max="1794" width="28.85546875" style="21" customWidth="1"/>
    <col min="1795" max="1795" width="18.42578125" style="21" customWidth="1"/>
    <col min="1796" max="1796" width="17.85546875" style="21" customWidth="1"/>
    <col min="1797" max="1797" width="18" style="21" customWidth="1"/>
    <col min="1798" max="1798" width="18.28515625" style="21" customWidth="1"/>
    <col min="1799" max="1799" width="19.7109375" style="21" customWidth="1"/>
    <col min="1800" max="2048" width="9.140625" style="21"/>
    <col min="2049" max="2049" width="64.28515625" style="21" customWidth="1"/>
    <col min="2050" max="2050" width="28.85546875" style="21" customWidth="1"/>
    <col min="2051" max="2051" width="18.42578125" style="21" customWidth="1"/>
    <col min="2052" max="2052" width="17.85546875" style="21" customWidth="1"/>
    <col min="2053" max="2053" width="18" style="21" customWidth="1"/>
    <col min="2054" max="2054" width="18.28515625" style="21" customWidth="1"/>
    <col min="2055" max="2055" width="19.7109375" style="21" customWidth="1"/>
    <col min="2056" max="2304" width="9.140625" style="21"/>
    <col min="2305" max="2305" width="64.28515625" style="21" customWidth="1"/>
    <col min="2306" max="2306" width="28.85546875" style="21" customWidth="1"/>
    <col min="2307" max="2307" width="18.42578125" style="21" customWidth="1"/>
    <col min="2308" max="2308" width="17.85546875" style="21" customWidth="1"/>
    <col min="2309" max="2309" width="18" style="21" customWidth="1"/>
    <col min="2310" max="2310" width="18.28515625" style="21" customWidth="1"/>
    <col min="2311" max="2311" width="19.7109375" style="21" customWidth="1"/>
    <col min="2312" max="2560" width="9.140625" style="21"/>
    <col min="2561" max="2561" width="64.28515625" style="21" customWidth="1"/>
    <col min="2562" max="2562" width="28.85546875" style="21" customWidth="1"/>
    <col min="2563" max="2563" width="18.42578125" style="21" customWidth="1"/>
    <col min="2564" max="2564" width="17.85546875" style="21" customWidth="1"/>
    <col min="2565" max="2565" width="18" style="21" customWidth="1"/>
    <col min="2566" max="2566" width="18.28515625" style="21" customWidth="1"/>
    <col min="2567" max="2567" width="19.7109375" style="21" customWidth="1"/>
    <col min="2568" max="2816" width="9.140625" style="21"/>
    <col min="2817" max="2817" width="64.28515625" style="21" customWidth="1"/>
    <col min="2818" max="2818" width="28.85546875" style="21" customWidth="1"/>
    <col min="2819" max="2819" width="18.42578125" style="21" customWidth="1"/>
    <col min="2820" max="2820" width="17.85546875" style="21" customWidth="1"/>
    <col min="2821" max="2821" width="18" style="21" customWidth="1"/>
    <col min="2822" max="2822" width="18.28515625" style="21" customWidth="1"/>
    <col min="2823" max="2823" width="19.7109375" style="21" customWidth="1"/>
    <col min="2824" max="3072" width="9.140625" style="21"/>
    <col min="3073" max="3073" width="64.28515625" style="21" customWidth="1"/>
    <col min="3074" max="3074" width="28.85546875" style="21" customWidth="1"/>
    <col min="3075" max="3075" width="18.42578125" style="21" customWidth="1"/>
    <col min="3076" max="3076" width="17.85546875" style="21" customWidth="1"/>
    <col min="3077" max="3077" width="18" style="21" customWidth="1"/>
    <col min="3078" max="3078" width="18.28515625" style="21" customWidth="1"/>
    <col min="3079" max="3079" width="19.7109375" style="21" customWidth="1"/>
    <col min="3080" max="3328" width="9.140625" style="21"/>
    <col min="3329" max="3329" width="64.28515625" style="21" customWidth="1"/>
    <col min="3330" max="3330" width="28.85546875" style="21" customWidth="1"/>
    <col min="3331" max="3331" width="18.42578125" style="21" customWidth="1"/>
    <col min="3332" max="3332" width="17.85546875" style="21" customWidth="1"/>
    <col min="3333" max="3333" width="18" style="21" customWidth="1"/>
    <col min="3334" max="3334" width="18.28515625" style="21" customWidth="1"/>
    <col min="3335" max="3335" width="19.7109375" style="21" customWidth="1"/>
    <col min="3336" max="3584" width="9.140625" style="21"/>
    <col min="3585" max="3585" width="64.28515625" style="21" customWidth="1"/>
    <col min="3586" max="3586" width="28.85546875" style="21" customWidth="1"/>
    <col min="3587" max="3587" width="18.42578125" style="21" customWidth="1"/>
    <col min="3588" max="3588" width="17.85546875" style="21" customWidth="1"/>
    <col min="3589" max="3589" width="18" style="21" customWidth="1"/>
    <col min="3590" max="3590" width="18.28515625" style="21" customWidth="1"/>
    <col min="3591" max="3591" width="19.7109375" style="21" customWidth="1"/>
    <col min="3592" max="3840" width="9.140625" style="21"/>
    <col min="3841" max="3841" width="64.28515625" style="21" customWidth="1"/>
    <col min="3842" max="3842" width="28.85546875" style="21" customWidth="1"/>
    <col min="3843" max="3843" width="18.42578125" style="21" customWidth="1"/>
    <col min="3844" max="3844" width="17.85546875" style="21" customWidth="1"/>
    <col min="3845" max="3845" width="18" style="21" customWidth="1"/>
    <col min="3846" max="3846" width="18.28515625" style="21" customWidth="1"/>
    <col min="3847" max="3847" width="19.7109375" style="21" customWidth="1"/>
    <col min="3848" max="4096" width="9.140625" style="21"/>
    <col min="4097" max="4097" width="64.28515625" style="21" customWidth="1"/>
    <col min="4098" max="4098" width="28.85546875" style="21" customWidth="1"/>
    <col min="4099" max="4099" width="18.42578125" style="21" customWidth="1"/>
    <col min="4100" max="4100" width="17.85546875" style="21" customWidth="1"/>
    <col min="4101" max="4101" width="18" style="21" customWidth="1"/>
    <col min="4102" max="4102" width="18.28515625" style="21" customWidth="1"/>
    <col min="4103" max="4103" width="19.7109375" style="21" customWidth="1"/>
    <col min="4104" max="4352" width="9.140625" style="21"/>
    <col min="4353" max="4353" width="64.28515625" style="21" customWidth="1"/>
    <col min="4354" max="4354" width="28.85546875" style="21" customWidth="1"/>
    <col min="4355" max="4355" width="18.42578125" style="21" customWidth="1"/>
    <col min="4356" max="4356" width="17.85546875" style="21" customWidth="1"/>
    <col min="4357" max="4357" width="18" style="21" customWidth="1"/>
    <col min="4358" max="4358" width="18.28515625" style="21" customWidth="1"/>
    <col min="4359" max="4359" width="19.7109375" style="21" customWidth="1"/>
    <col min="4360" max="4608" width="9.140625" style="21"/>
    <col min="4609" max="4609" width="64.28515625" style="21" customWidth="1"/>
    <col min="4610" max="4610" width="28.85546875" style="21" customWidth="1"/>
    <col min="4611" max="4611" width="18.42578125" style="21" customWidth="1"/>
    <col min="4612" max="4612" width="17.85546875" style="21" customWidth="1"/>
    <col min="4613" max="4613" width="18" style="21" customWidth="1"/>
    <col min="4614" max="4614" width="18.28515625" style="21" customWidth="1"/>
    <col min="4615" max="4615" width="19.7109375" style="21" customWidth="1"/>
    <col min="4616" max="4864" width="9.140625" style="21"/>
    <col min="4865" max="4865" width="64.28515625" style="21" customWidth="1"/>
    <col min="4866" max="4866" width="28.85546875" style="21" customWidth="1"/>
    <col min="4867" max="4867" width="18.42578125" style="21" customWidth="1"/>
    <col min="4868" max="4868" width="17.85546875" style="21" customWidth="1"/>
    <col min="4869" max="4869" width="18" style="21" customWidth="1"/>
    <col min="4870" max="4870" width="18.28515625" style="21" customWidth="1"/>
    <col min="4871" max="4871" width="19.7109375" style="21" customWidth="1"/>
    <col min="4872" max="5120" width="9.140625" style="21"/>
    <col min="5121" max="5121" width="64.28515625" style="21" customWidth="1"/>
    <col min="5122" max="5122" width="28.85546875" style="21" customWidth="1"/>
    <col min="5123" max="5123" width="18.42578125" style="21" customWidth="1"/>
    <col min="5124" max="5124" width="17.85546875" style="21" customWidth="1"/>
    <col min="5125" max="5125" width="18" style="21" customWidth="1"/>
    <col min="5126" max="5126" width="18.28515625" style="21" customWidth="1"/>
    <col min="5127" max="5127" width="19.7109375" style="21" customWidth="1"/>
    <col min="5128" max="5376" width="9.140625" style="21"/>
    <col min="5377" max="5377" width="64.28515625" style="21" customWidth="1"/>
    <col min="5378" max="5378" width="28.85546875" style="21" customWidth="1"/>
    <col min="5379" max="5379" width="18.42578125" style="21" customWidth="1"/>
    <col min="5380" max="5380" width="17.85546875" style="21" customWidth="1"/>
    <col min="5381" max="5381" width="18" style="21" customWidth="1"/>
    <col min="5382" max="5382" width="18.28515625" style="21" customWidth="1"/>
    <col min="5383" max="5383" width="19.7109375" style="21" customWidth="1"/>
    <col min="5384" max="5632" width="9.140625" style="21"/>
    <col min="5633" max="5633" width="64.28515625" style="21" customWidth="1"/>
    <col min="5634" max="5634" width="28.85546875" style="21" customWidth="1"/>
    <col min="5635" max="5635" width="18.42578125" style="21" customWidth="1"/>
    <col min="5636" max="5636" width="17.85546875" style="21" customWidth="1"/>
    <col min="5637" max="5637" width="18" style="21" customWidth="1"/>
    <col min="5638" max="5638" width="18.28515625" style="21" customWidth="1"/>
    <col min="5639" max="5639" width="19.7109375" style="21" customWidth="1"/>
    <col min="5640" max="5888" width="9.140625" style="21"/>
    <col min="5889" max="5889" width="64.28515625" style="21" customWidth="1"/>
    <col min="5890" max="5890" width="28.85546875" style="21" customWidth="1"/>
    <col min="5891" max="5891" width="18.42578125" style="21" customWidth="1"/>
    <col min="5892" max="5892" width="17.85546875" style="21" customWidth="1"/>
    <col min="5893" max="5893" width="18" style="21" customWidth="1"/>
    <col min="5894" max="5894" width="18.28515625" style="21" customWidth="1"/>
    <col min="5895" max="5895" width="19.7109375" style="21" customWidth="1"/>
    <col min="5896" max="6144" width="9.140625" style="21"/>
    <col min="6145" max="6145" width="64.28515625" style="21" customWidth="1"/>
    <col min="6146" max="6146" width="28.85546875" style="21" customWidth="1"/>
    <col min="6147" max="6147" width="18.42578125" style="21" customWidth="1"/>
    <col min="6148" max="6148" width="17.85546875" style="21" customWidth="1"/>
    <col min="6149" max="6149" width="18" style="21" customWidth="1"/>
    <col min="6150" max="6150" width="18.28515625" style="21" customWidth="1"/>
    <col min="6151" max="6151" width="19.7109375" style="21" customWidth="1"/>
    <col min="6152" max="6400" width="9.140625" style="21"/>
    <col min="6401" max="6401" width="64.28515625" style="21" customWidth="1"/>
    <col min="6402" max="6402" width="28.85546875" style="21" customWidth="1"/>
    <col min="6403" max="6403" width="18.42578125" style="21" customWidth="1"/>
    <col min="6404" max="6404" width="17.85546875" style="21" customWidth="1"/>
    <col min="6405" max="6405" width="18" style="21" customWidth="1"/>
    <col min="6406" max="6406" width="18.28515625" style="21" customWidth="1"/>
    <col min="6407" max="6407" width="19.7109375" style="21" customWidth="1"/>
    <col min="6408" max="6656" width="9.140625" style="21"/>
    <col min="6657" max="6657" width="64.28515625" style="21" customWidth="1"/>
    <col min="6658" max="6658" width="28.85546875" style="21" customWidth="1"/>
    <col min="6659" max="6659" width="18.42578125" style="21" customWidth="1"/>
    <col min="6660" max="6660" width="17.85546875" style="21" customWidth="1"/>
    <col min="6661" max="6661" width="18" style="21" customWidth="1"/>
    <col min="6662" max="6662" width="18.28515625" style="21" customWidth="1"/>
    <col min="6663" max="6663" width="19.7109375" style="21" customWidth="1"/>
    <col min="6664" max="6912" width="9.140625" style="21"/>
    <col min="6913" max="6913" width="64.28515625" style="21" customWidth="1"/>
    <col min="6914" max="6914" width="28.85546875" style="21" customWidth="1"/>
    <col min="6915" max="6915" width="18.42578125" style="21" customWidth="1"/>
    <col min="6916" max="6916" width="17.85546875" style="21" customWidth="1"/>
    <col min="6917" max="6917" width="18" style="21" customWidth="1"/>
    <col min="6918" max="6918" width="18.28515625" style="21" customWidth="1"/>
    <col min="6919" max="6919" width="19.7109375" style="21" customWidth="1"/>
    <col min="6920" max="7168" width="9.140625" style="21"/>
    <col min="7169" max="7169" width="64.28515625" style="21" customWidth="1"/>
    <col min="7170" max="7170" width="28.85546875" style="21" customWidth="1"/>
    <col min="7171" max="7171" width="18.42578125" style="21" customWidth="1"/>
    <col min="7172" max="7172" width="17.85546875" style="21" customWidth="1"/>
    <col min="7173" max="7173" width="18" style="21" customWidth="1"/>
    <col min="7174" max="7174" width="18.28515625" style="21" customWidth="1"/>
    <col min="7175" max="7175" width="19.7109375" style="21" customWidth="1"/>
    <col min="7176" max="7424" width="9.140625" style="21"/>
    <col min="7425" max="7425" width="64.28515625" style="21" customWidth="1"/>
    <col min="7426" max="7426" width="28.85546875" style="21" customWidth="1"/>
    <col min="7427" max="7427" width="18.42578125" style="21" customWidth="1"/>
    <col min="7428" max="7428" width="17.85546875" style="21" customWidth="1"/>
    <col min="7429" max="7429" width="18" style="21" customWidth="1"/>
    <col min="7430" max="7430" width="18.28515625" style="21" customWidth="1"/>
    <col min="7431" max="7431" width="19.7109375" style="21" customWidth="1"/>
    <col min="7432" max="7680" width="9.140625" style="21"/>
    <col min="7681" max="7681" width="64.28515625" style="21" customWidth="1"/>
    <col min="7682" max="7682" width="28.85546875" style="21" customWidth="1"/>
    <col min="7683" max="7683" width="18.42578125" style="21" customWidth="1"/>
    <col min="7684" max="7684" width="17.85546875" style="21" customWidth="1"/>
    <col min="7685" max="7685" width="18" style="21" customWidth="1"/>
    <col min="7686" max="7686" width="18.28515625" style="21" customWidth="1"/>
    <col min="7687" max="7687" width="19.7109375" style="21" customWidth="1"/>
    <col min="7688" max="7936" width="9.140625" style="21"/>
    <col min="7937" max="7937" width="64.28515625" style="21" customWidth="1"/>
    <col min="7938" max="7938" width="28.85546875" style="21" customWidth="1"/>
    <col min="7939" max="7939" width="18.42578125" style="21" customWidth="1"/>
    <col min="7940" max="7940" width="17.85546875" style="21" customWidth="1"/>
    <col min="7941" max="7941" width="18" style="21" customWidth="1"/>
    <col min="7942" max="7942" width="18.28515625" style="21" customWidth="1"/>
    <col min="7943" max="7943" width="19.7109375" style="21" customWidth="1"/>
    <col min="7944" max="8192" width="9.140625" style="21"/>
    <col min="8193" max="8193" width="64.28515625" style="21" customWidth="1"/>
    <col min="8194" max="8194" width="28.85546875" style="21" customWidth="1"/>
    <col min="8195" max="8195" width="18.42578125" style="21" customWidth="1"/>
    <col min="8196" max="8196" width="17.85546875" style="21" customWidth="1"/>
    <col min="8197" max="8197" width="18" style="21" customWidth="1"/>
    <col min="8198" max="8198" width="18.28515625" style="21" customWidth="1"/>
    <col min="8199" max="8199" width="19.7109375" style="21" customWidth="1"/>
    <col min="8200" max="8448" width="9.140625" style="21"/>
    <col min="8449" max="8449" width="64.28515625" style="21" customWidth="1"/>
    <col min="8450" max="8450" width="28.85546875" style="21" customWidth="1"/>
    <col min="8451" max="8451" width="18.42578125" style="21" customWidth="1"/>
    <col min="8452" max="8452" width="17.85546875" style="21" customWidth="1"/>
    <col min="8453" max="8453" width="18" style="21" customWidth="1"/>
    <col min="8454" max="8454" width="18.28515625" style="21" customWidth="1"/>
    <col min="8455" max="8455" width="19.7109375" style="21" customWidth="1"/>
    <col min="8456" max="8704" width="9.140625" style="21"/>
    <col min="8705" max="8705" width="64.28515625" style="21" customWidth="1"/>
    <col min="8706" max="8706" width="28.85546875" style="21" customWidth="1"/>
    <col min="8707" max="8707" width="18.42578125" style="21" customWidth="1"/>
    <col min="8708" max="8708" width="17.85546875" style="21" customWidth="1"/>
    <col min="8709" max="8709" width="18" style="21" customWidth="1"/>
    <col min="8710" max="8710" width="18.28515625" style="21" customWidth="1"/>
    <col min="8711" max="8711" width="19.7109375" style="21" customWidth="1"/>
    <col min="8712" max="8960" width="9.140625" style="21"/>
    <col min="8961" max="8961" width="64.28515625" style="21" customWidth="1"/>
    <col min="8962" max="8962" width="28.85546875" style="21" customWidth="1"/>
    <col min="8963" max="8963" width="18.42578125" style="21" customWidth="1"/>
    <col min="8964" max="8964" width="17.85546875" style="21" customWidth="1"/>
    <col min="8965" max="8965" width="18" style="21" customWidth="1"/>
    <col min="8966" max="8966" width="18.28515625" style="21" customWidth="1"/>
    <col min="8967" max="8967" width="19.7109375" style="21" customWidth="1"/>
    <col min="8968" max="9216" width="9.140625" style="21"/>
    <col min="9217" max="9217" width="64.28515625" style="21" customWidth="1"/>
    <col min="9218" max="9218" width="28.85546875" style="21" customWidth="1"/>
    <col min="9219" max="9219" width="18.42578125" style="21" customWidth="1"/>
    <col min="9220" max="9220" width="17.85546875" style="21" customWidth="1"/>
    <col min="9221" max="9221" width="18" style="21" customWidth="1"/>
    <col min="9222" max="9222" width="18.28515625" style="21" customWidth="1"/>
    <col min="9223" max="9223" width="19.7109375" style="21" customWidth="1"/>
    <col min="9224" max="9472" width="9.140625" style="21"/>
    <col min="9473" max="9473" width="64.28515625" style="21" customWidth="1"/>
    <col min="9474" max="9474" width="28.85546875" style="21" customWidth="1"/>
    <col min="9475" max="9475" width="18.42578125" style="21" customWidth="1"/>
    <col min="9476" max="9476" width="17.85546875" style="21" customWidth="1"/>
    <col min="9477" max="9477" width="18" style="21" customWidth="1"/>
    <col min="9478" max="9478" width="18.28515625" style="21" customWidth="1"/>
    <col min="9479" max="9479" width="19.7109375" style="21" customWidth="1"/>
    <col min="9480" max="9728" width="9.140625" style="21"/>
    <col min="9729" max="9729" width="64.28515625" style="21" customWidth="1"/>
    <col min="9730" max="9730" width="28.85546875" style="21" customWidth="1"/>
    <col min="9731" max="9731" width="18.42578125" style="21" customWidth="1"/>
    <col min="9732" max="9732" width="17.85546875" style="21" customWidth="1"/>
    <col min="9733" max="9733" width="18" style="21" customWidth="1"/>
    <col min="9734" max="9734" width="18.28515625" style="21" customWidth="1"/>
    <col min="9735" max="9735" width="19.7109375" style="21" customWidth="1"/>
    <col min="9736" max="9984" width="9.140625" style="21"/>
    <col min="9985" max="9985" width="64.28515625" style="21" customWidth="1"/>
    <col min="9986" max="9986" width="28.85546875" style="21" customWidth="1"/>
    <col min="9987" max="9987" width="18.42578125" style="21" customWidth="1"/>
    <col min="9988" max="9988" width="17.85546875" style="21" customWidth="1"/>
    <col min="9989" max="9989" width="18" style="21" customWidth="1"/>
    <col min="9990" max="9990" width="18.28515625" style="21" customWidth="1"/>
    <col min="9991" max="9991" width="19.7109375" style="21" customWidth="1"/>
    <col min="9992" max="10240" width="9.140625" style="21"/>
    <col min="10241" max="10241" width="64.28515625" style="21" customWidth="1"/>
    <col min="10242" max="10242" width="28.85546875" style="21" customWidth="1"/>
    <col min="10243" max="10243" width="18.42578125" style="21" customWidth="1"/>
    <col min="10244" max="10244" width="17.85546875" style="21" customWidth="1"/>
    <col min="10245" max="10245" width="18" style="21" customWidth="1"/>
    <col min="10246" max="10246" width="18.28515625" style="21" customWidth="1"/>
    <col min="10247" max="10247" width="19.7109375" style="21" customWidth="1"/>
    <col min="10248" max="10496" width="9.140625" style="21"/>
    <col min="10497" max="10497" width="64.28515625" style="21" customWidth="1"/>
    <col min="10498" max="10498" width="28.85546875" style="21" customWidth="1"/>
    <col min="10499" max="10499" width="18.42578125" style="21" customWidth="1"/>
    <col min="10500" max="10500" width="17.85546875" style="21" customWidth="1"/>
    <col min="10501" max="10501" width="18" style="21" customWidth="1"/>
    <col min="10502" max="10502" width="18.28515625" style="21" customWidth="1"/>
    <col min="10503" max="10503" width="19.7109375" style="21" customWidth="1"/>
    <col min="10504" max="10752" width="9.140625" style="21"/>
    <col min="10753" max="10753" width="64.28515625" style="21" customWidth="1"/>
    <col min="10754" max="10754" width="28.85546875" style="21" customWidth="1"/>
    <col min="10755" max="10755" width="18.42578125" style="21" customWidth="1"/>
    <col min="10756" max="10756" width="17.85546875" style="21" customWidth="1"/>
    <col min="10757" max="10757" width="18" style="21" customWidth="1"/>
    <col min="10758" max="10758" width="18.28515625" style="21" customWidth="1"/>
    <col min="10759" max="10759" width="19.7109375" style="21" customWidth="1"/>
    <col min="10760" max="11008" width="9.140625" style="21"/>
    <col min="11009" max="11009" width="64.28515625" style="21" customWidth="1"/>
    <col min="11010" max="11010" width="28.85546875" style="21" customWidth="1"/>
    <col min="11011" max="11011" width="18.42578125" style="21" customWidth="1"/>
    <col min="11012" max="11012" width="17.85546875" style="21" customWidth="1"/>
    <col min="11013" max="11013" width="18" style="21" customWidth="1"/>
    <col min="11014" max="11014" width="18.28515625" style="21" customWidth="1"/>
    <col min="11015" max="11015" width="19.7109375" style="21" customWidth="1"/>
    <col min="11016" max="11264" width="9.140625" style="21"/>
    <col min="11265" max="11265" width="64.28515625" style="21" customWidth="1"/>
    <col min="11266" max="11266" width="28.85546875" style="21" customWidth="1"/>
    <col min="11267" max="11267" width="18.42578125" style="21" customWidth="1"/>
    <col min="11268" max="11268" width="17.85546875" style="21" customWidth="1"/>
    <col min="11269" max="11269" width="18" style="21" customWidth="1"/>
    <col min="11270" max="11270" width="18.28515625" style="21" customWidth="1"/>
    <col min="11271" max="11271" width="19.7109375" style="21" customWidth="1"/>
    <col min="11272" max="11520" width="9.140625" style="21"/>
    <col min="11521" max="11521" width="64.28515625" style="21" customWidth="1"/>
    <col min="11522" max="11522" width="28.85546875" style="21" customWidth="1"/>
    <col min="11523" max="11523" width="18.42578125" style="21" customWidth="1"/>
    <col min="11524" max="11524" width="17.85546875" style="21" customWidth="1"/>
    <col min="11525" max="11525" width="18" style="21" customWidth="1"/>
    <col min="11526" max="11526" width="18.28515625" style="21" customWidth="1"/>
    <col min="11527" max="11527" width="19.7109375" style="21" customWidth="1"/>
    <col min="11528" max="11776" width="9.140625" style="21"/>
    <col min="11777" max="11777" width="64.28515625" style="21" customWidth="1"/>
    <col min="11778" max="11778" width="28.85546875" style="21" customWidth="1"/>
    <col min="11779" max="11779" width="18.42578125" style="21" customWidth="1"/>
    <col min="11780" max="11780" width="17.85546875" style="21" customWidth="1"/>
    <col min="11781" max="11781" width="18" style="21" customWidth="1"/>
    <col min="11782" max="11782" width="18.28515625" style="21" customWidth="1"/>
    <col min="11783" max="11783" width="19.7109375" style="21" customWidth="1"/>
    <col min="11784" max="12032" width="9.140625" style="21"/>
    <col min="12033" max="12033" width="64.28515625" style="21" customWidth="1"/>
    <col min="12034" max="12034" width="28.85546875" style="21" customWidth="1"/>
    <col min="12035" max="12035" width="18.42578125" style="21" customWidth="1"/>
    <col min="12036" max="12036" width="17.85546875" style="21" customWidth="1"/>
    <col min="12037" max="12037" width="18" style="21" customWidth="1"/>
    <col min="12038" max="12038" width="18.28515625" style="21" customWidth="1"/>
    <col min="12039" max="12039" width="19.7109375" style="21" customWidth="1"/>
    <col min="12040" max="12288" width="9.140625" style="21"/>
    <col min="12289" max="12289" width="64.28515625" style="21" customWidth="1"/>
    <col min="12290" max="12290" width="28.85546875" style="21" customWidth="1"/>
    <col min="12291" max="12291" width="18.42578125" style="21" customWidth="1"/>
    <col min="12292" max="12292" width="17.85546875" style="21" customWidth="1"/>
    <col min="12293" max="12293" width="18" style="21" customWidth="1"/>
    <col min="12294" max="12294" width="18.28515625" style="21" customWidth="1"/>
    <col min="12295" max="12295" width="19.7109375" style="21" customWidth="1"/>
    <col min="12296" max="12544" width="9.140625" style="21"/>
    <col min="12545" max="12545" width="64.28515625" style="21" customWidth="1"/>
    <col min="12546" max="12546" width="28.85546875" style="21" customWidth="1"/>
    <col min="12547" max="12547" width="18.42578125" style="21" customWidth="1"/>
    <col min="12548" max="12548" width="17.85546875" style="21" customWidth="1"/>
    <col min="12549" max="12549" width="18" style="21" customWidth="1"/>
    <col min="12550" max="12550" width="18.28515625" style="21" customWidth="1"/>
    <col min="12551" max="12551" width="19.7109375" style="21" customWidth="1"/>
    <col min="12552" max="12800" width="9.140625" style="21"/>
    <col min="12801" max="12801" width="64.28515625" style="21" customWidth="1"/>
    <col min="12802" max="12802" width="28.85546875" style="21" customWidth="1"/>
    <col min="12803" max="12803" width="18.42578125" style="21" customWidth="1"/>
    <col min="12804" max="12804" width="17.85546875" style="21" customWidth="1"/>
    <col min="12805" max="12805" width="18" style="21" customWidth="1"/>
    <col min="12806" max="12806" width="18.28515625" style="21" customWidth="1"/>
    <col min="12807" max="12807" width="19.7109375" style="21" customWidth="1"/>
    <col min="12808" max="13056" width="9.140625" style="21"/>
    <col min="13057" max="13057" width="64.28515625" style="21" customWidth="1"/>
    <col min="13058" max="13058" width="28.85546875" style="21" customWidth="1"/>
    <col min="13059" max="13059" width="18.42578125" style="21" customWidth="1"/>
    <col min="13060" max="13060" width="17.85546875" style="21" customWidth="1"/>
    <col min="13061" max="13061" width="18" style="21" customWidth="1"/>
    <col min="13062" max="13062" width="18.28515625" style="21" customWidth="1"/>
    <col min="13063" max="13063" width="19.7109375" style="21" customWidth="1"/>
    <col min="13064" max="13312" width="9.140625" style="21"/>
    <col min="13313" max="13313" width="64.28515625" style="21" customWidth="1"/>
    <col min="13314" max="13314" width="28.85546875" style="21" customWidth="1"/>
    <col min="13315" max="13315" width="18.42578125" style="21" customWidth="1"/>
    <col min="13316" max="13316" width="17.85546875" style="21" customWidth="1"/>
    <col min="13317" max="13317" width="18" style="21" customWidth="1"/>
    <col min="13318" max="13318" width="18.28515625" style="21" customWidth="1"/>
    <col min="13319" max="13319" width="19.7109375" style="21" customWidth="1"/>
    <col min="13320" max="13568" width="9.140625" style="21"/>
    <col min="13569" max="13569" width="64.28515625" style="21" customWidth="1"/>
    <col min="13570" max="13570" width="28.85546875" style="21" customWidth="1"/>
    <col min="13571" max="13571" width="18.42578125" style="21" customWidth="1"/>
    <col min="13572" max="13572" width="17.85546875" style="21" customWidth="1"/>
    <col min="13573" max="13573" width="18" style="21" customWidth="1"/>
    <col min="13574" max="13574" width="18.28515625" style="21" customWidth="1"/>
    <col min="13575" max="13575" width="19.7109375" style="21" customWidth="1"/>
    <col min="13576" max="13824" width="9.140625" style="21"/>
    <col min="13825" max="13825" width="64.28515625" style="21" customWidth="1"/>
    <col min="13826" max="13826" width="28.85546875" style="21" customWidth="1"/>
    <col min="13827" max="13827" width="18.42578125" style="21" customWidth="1"/>
    <col min="13828" max="13828" width="17.85546875" style="21" customWidth="1"/>
    <col min="13829" max="13829" width="18" style="21" customWidth="1"/>
    <col min="13830" max="13830" width="18.28515625" style="21" customWidth="1"/>
    <col min="13831" max="13831" width="19.7109375" style="21" customWidth="1"/>
    <col min="13832" max="14080" width="9.140625" style="21"/>
    <col min="14081" max="14081" width="64.28515625" style="21" customWidth="1"/>
    <col min="14082" max="14082" width="28.85546875" style="21" customWidth="1"/>
    <col min="14083" max="14083" width="18.42578125" style="21" customWidth="1"/>
    <col min="14084" max="14084" width="17.85546875" style="21" customWidth="1"/>
    <col min="14085" max="14085" width="18" style="21" customWidth="1"/>
    <col min="14086" max="14086" width="18.28515625" style="21" customWidth="1"/>
    <col min="14087" max="14087" width="19.7109375" style="21" customWidth="1"/>
    <col min="14088" max="14336" width="9.140625" style="21"/>
    <col min="14337" max="14337" width="64.28515625" style="21" customWidth="1"/>
    <col min="14338" max="14338" width="28.85546875" style="21" customWidth="1"/>
    <col min="14339" max="14339" width="18.42578125" style="21" customWidth="1"/>
    <col min="14340" max="14340" width="17.85546875" style="21" customWidth="1"/>
    <col min="14341" max="14341" width="18" style="21" customWidth="1"/>
    <col min="14342" max="14342" width="18.28515625" style="21" customWidth="1"/>
    <col min="14343" max="14343" width="19.7109375" style="21" customWidth="1"/>
    <col min="14344" max="14592" width="9.140625" style="21"/>
    <col min="14593" max="14593" width="64.28515625" style="21" customWidth="1"/>
    <col min="14594" max="14594" width="28.85546875" style="21" customWidth="1"/>
    <col min="14595" max="14595" width="18.42578125" style="21" customWidth="1"/>
    <col min="14596" max="14596" width="17.85546875" style="21" customWidth="1"/>
    <col min="14597" max="14597" width="18" style="21" customWidth="1"/>
    <col min="14598" max="14598" width="18.28515625" style="21" customWidth="1"/>
    <col min="14599" max="14599" width="19.7109375" style="21" customWidth="1"/>
    <col min="14600" max="14848" width="9.140625" style="21"/>
    <col min="14849" max="14849" width="64.28515625" style="21" customWidth="1"/>
    <col min="14850" max="14850" width="28.85546875" style="21" customWidth="1"/>
    <col min="14851" max="14851" width="18.42578125" style="21" customWidth="1"/>
    <col min="14852" max="14852" width="17.85546875" style="21" customWidth="1"/>
    <col min="14853" max="14853" width="18" style="21" customWidth="1"/>
    <col min="14854" max="14854" width="18.28515625" style="21" customWidth="1"/>
    <col min="14855" max="14855" width="19.7109375" style="21" customWidth="1"/>
    <col min="14856" max="15104" width="9.140625" style="21"/>
    <col min="15105" max="15105" width="64.28515625" style="21" customWidth="1"/>
    <col min="15106" max="15106" width="28.85546875" style="21" customWidth="1"/>
    <col min="15107" max="15107" width="18.42578125" style="21" customWidth="1"/>
    <col min="15108" max="15108" width="17.85546875" style="21" customWidth="1"/>
    <col min="15109" max="15109" width="18" style="21" customWidth="1"/>
    <col min="15110" max="15110" width="18.28515625" style="21" customWidth="1"/>
    <col min="15111" max="15111" width="19.7109375" style="21" customWidth="1"/>
    <col min="15112" max="15360" width="9.140625" style="21"/>
    <col min="15361" max="15361" width="64.28515625" style="21" customWidth="1"/>
    <col min="15362" max="15362" width="28.85546875" style="21" customWidth="1"/>
    <col min="15363" max="15363" width="18.42578125" style="21" customWidth="1"/>
    <col min="15364" max="15364" width="17.85546875" style="21" customWidth="1"/>
    <col min="15365" max="15365" width="18" style="21" customWidth="1"/>
    <col min="15366" max="15366" width="18.28515625" style="21" customWidth="1"/>
    <col min="15367" max="15367" width="19.7109375" style="21" customWidth="1"/>
    <col min="15368" max="15616" width="9.140625" style="21"/>
    <col min="15617" max="15617" width="64.28515625" style="21" customWidth="1"/>
    <col min="15618" max="15618" width="28.85546875" style="21" customWidth="1"/>
    <col min="15619" max="15619" width="18.42578125" style="21" customWidth="1"/>
    <col min="15620" max="15620" width="17.85546875" style="21" customWidth="1"/>
    <col min="15621" max="15621" width="18" style="21" customWidth="1"/>
    <col min="15622" max="15622" width="18.28515625" style="21" customWidth="1"/>
    <col min="15623" max="15623" width="19.7109375" style="21" customWidth="1"/>
    <col min="15624" max="15872" width="9.140625" style="21"/>
    <col min="15873" max="15873" width="64.28515625" style="21" customWidth="1"/>
    <col min="15874" max="15874" width="28.85546875" style="21" customWidth="1"/>
    <col min="15875" max="15875" width="18.42578125" style="21" customWidth="1"/>
    <col min="15876" max="15876" width="17.85546875" style="21" customWidth="1"/>
    <col min="15877" max="15877" width="18" style="21" customWidth="1"/>
    <col min="15878" max="15878" width="18.28515625" style="21" customWidth="1"/>
    <col min="15879" max="15879" width="19.7109375" style="21" customWidth="1"/>
    <col min="15880" max="16128" width="9.140625" style="21"/>
    <col min="16129" max="16129" width="64.28515625" style="21" customWidth="1"/>
    <col min="16130" max="16130" width="28.85546875" style="21" customWidth="1"/>
    <col min="16131" max="16131" width="18.42578125" style="21" customWidth="1"/>
    <col min="16132" max="16132" width="17.85546875" style="21" customWidth="1"/>
    <col min="16133" max="16133" width="18" style="21" customWidth="1"/>
    <col min="16134" max="16134" width="18.28515625" style="21" customWidth="1"/>
    <col min="16135" max="16135" width="19.7109375" style="21" customWidth="1"/>
    <col min="16136" max="16384" width="9.140625" style="21"/>
  </cols>
  <sheetData>
    <row r="1" spans="1:10" ht="15.75" customHeight="1">
      <c r="A1" s="38" t="s">
        <v>312</v>
      </c>
      <c r="B1" s="38"/>
      <c r="C1" s="38"/>
      <c r="D1" s="38"/>
      <c r="E1" s="38"/>
      <c r="F1" s="38"/>
      <c r="G1" s="38"/>
      <c r="H1" s="20"/>
      <c r="I1" s="20"/>
      <c r="J1" s="20"/>
    </row>
    <row r="3" spans="1:10">
      <c r="B3" s="23"/>
      <c r="G3" s="24" t="s">
        <v>150</v>
      </c>
    </row>
    <row r="4" spans="1:10" ht="35.450000000000003" customHeight="1">
      <c r="A4" s="39" t="s">
        <v>152</v>
      </c>
      <c r="B4" s="41" t="s">
        <v>153</v>
      </c>
      <c r="C4" s="43" t="s">
        <v>146</v>
      </c>
      <c r="D4" s="44" t="s">
        <v>147</v>
      </c>
      <c r="E4" s="44" t="s">
        <v>148</v>
      </c>
      <c r="F4" s="44" t="s">
        <v>149</v>
      </c>
      <c r="G4" s="43" t="s">
        <v>145</v>
      </c>
    </row>
    <row r="5" spans="1:10" ht="23.25" customHeight="1">
      <c r="A5" s="40"/>
      <c r="B5" s="42"/>
      <c r="C5" s="43"/>
      <c r="D5" s="45"/>
      <c r="E5" s="45"/>
      <c r="F5" s="45"/>
      <c r="G5" s="43"/>
    </row>
    <row r="6" spans="1:10">
      <c r="A6" s="25" t="s">
        <v>154</v>
      </c>
      <c r="B6" s="26" t="s">
        <v>155</v>
      </c>
      <c r="C6" s="27">
        <f>C7+C64</f>
        <v>14104164.4</v>
      </c>
      <c r="D6" s="27">
        <f>D7+D64</f>
        <v>14866512.699999999</v>
      </c>
      <c r="E6" s="27">
        <f>E7+E64</f>
        <v>15712643.199999999</v>
      </c>
      <c r="F6" s="27">
        <f>F7+F64</f>
        <v>16002695.4</v>
      </c>
      <c r="G6" s="27">
        <f>G7+G64</f>
        <v>16030931.9</v>
      </c>
    </row>
    <row r="7" spans="1:10">
      <c r="A7" s="28" t="s">
        <v>156</v>
      </c>
      <c r="B7" s="29" t="s">
        <v>157</v>
      </c>
      <c r="C7" s="30">
        <f>C8+C29</f>
        <v>3159267.2</v>
      </c>
      <c r="D7" s="30">
        <f>D8+D29</f>
        <v>3019267.2</v>
      </c>
      <c r="E7" s="30">
        <f>E8+E29</f>
        <v>3019267.2</v>
      </c>
      <c r="F7" s="30">
        <f>F8+F29</f>
        <v>3019267.2</v>
      </c>
      <c r="G7" s="30">
        <f>G8+G29</f>
        <v>3019267.2</v>
      </c>
    </row>
    <row r="8" spans="1:10">
      <c r="A8" s="28" t="s">
        <v>158</v>
      </c>
      <c r="B8" s="29"/>
      <c r="C8" s="30">
        <f>C9+C12+C14+C16+C19+C21+C24</f>
        <v>2953427.2</v>
      </c>
      <c r="D8" s="30">
        <f>D9+D12+D14+D16+D19+D21+D24</f>
        <v>2813427.2</v>
      </c>
      <c r="E8" s="30">
        <f>E9+E12+E14+E16+E19+E21+E24</f>
        <v>2813427.2</v>
      </c>
      <c r="F8" s="30">
        <f>F9+F12+F14+F16+F19+F21+F24</f>
        <v>2813427.2</v>
      </c>
      <c r="G8" s="30">
        <f>G9+G12+G14+G16+G19+G21+G24</f>
        <v>2813427.2</v>
      </c>
    </row>
    <row r="9" spans="1:10">
      <c r="A9" s="25" t="s">
        <v>159</v>
      </c>
      <c r="B9" s="26" t="s">
        <v>160</v>
      </c>
      <c r="C9" s="27">
        <f>C10+C11</f>
        <v>1912620</v>
      </c>
      <c r="D9" s="27">
        <f>D10+D11</f>
        <v>1912620</v>
      </c>
      <c r="E9" s="27">
        <f>E10+E11</f>
        <v>1912620</v>
      </c>
      <c r="F9" s="27">
        <f>F10+F11</f>
        <v>1931031.3</v>
      </c>
      <c r="G9" s="27">
        <f>G10+G11</f>
        <v>1934904.4</v>
      </c>
    </row>
    <row r="10" spans="1:10">
      <c r="A10" s="25" t="s">
        <v>161</v>
      </c>
      <c r="B10" s="26" t="s">
        <v>162</v>
      </c>
      <c r="C10" s="27">
        <v>694409</v>
      </c>
      <c r="D10" s="27">
        <v>694409</v>
      </c>
      <c r="E10" s="27">
        <v>694409</v>
      </c>
      <c r="F10" s="27">
        <v>712820.3</v>
      </c>
      <c r="G10" s="27">
        <v>712820.3</v>
      </c>
    </row>
    <row r="11" spans="1:10">
      <c r="A11" s="25" t="s">
        <v>163</v>
      </c>
      <c r="B11" s="26" t="s">
        <v>164</v>
      </c>
      <c r="C11" s="27">
        <v>1218211</v>
      </c>
      <c r="D11" s="27">
        <v>1218211</v>
      </c>
      <c r="E11" s="27">
        <v>1218211</v>
      </c>
      <c r="F11" s="27">
        <v>1218211</v>
      </c>
      <c r="G11" s="27">
        <v>1222084.1000000001</v>
      </c>
    </row>
    <row r="12" spans="1:10" ht="47.25">
      <c r="A12" s="25" t="s">
        <v>165</v>
      </c>
      <c r="B12" s="26" t="s">
        <v>166</v>
      </c>
      <c r="C12" s="27">
        <f>C13</f>
        <v>797612</v>
      </c>
      <c r="D12" s="27">
        <f>D13</f>
        <v>657612</v>
      </c>
      <c r="E12" s="27">
        <f>E13</f>
        <v>657612</v>
      </c>
      <c r="F12" s="27">
        <f>F13</f>
        <v>639200.69999999995</v>
      </c>
      <c r="G12" s="27">
        <f>G13</f>
        <v>619516.69999999995</v>
      </c>
    </row>
    <row r="13" spans="1:10" ht="31.5">
      <c r="A13" s="25" t="s">
        <v>167</v>
      </c>
      <c r="B13" s="26" t="s">
        <v>168</v>
      </c>
      <c r="C13" s="27">
        <v>797612</v>
      </c>
      <c r="D13" s="27">
        <v>657612</v>
      </c>
      <c r="E13" s="27">
        <v>657612</v>
      </c>
      <c r="F13" s="27">
        <v>639200.69999999995</v>
      </c>
      <c r="G13" s="27">
        <v>619516.69999999995</v>
      </c>
    </row>
    <row r="14" spans="1:10" hidden="1">
      <c r="A14" s="25" t="s">
        <v>169</v>
      </c>
      <c r="B14" s="26" t="s">
        <v>170</v>
      </c>
      <c r="C14" s="27">
        <f>C15</f>
        <v>0</v>
      </c>
      <c r="D14" s="27">
        <f>D15</f>
        <v>0</v>
      </c>
      <c r="E14" s="27">
        <f>E15</f>
        <v>0</v>
      </c>
      <c r="F14" s="27">
        <f>F15</f>
        <v>0</v>
      </c>
      <c r="G14" s="27">
        <f>G15</f>
        <v>0</v>
      </c>
    </row>
    <row r="15" spans="1:10" hidden="1">
      <c r="A15" s="25" t="s">
        <v>171</v>
      </c>
      <c r="B15" s="26" t="s">
        <v>172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10">
      <c r="A16" s="25" t="s">
        <v>173</v>
      </c>
      <c r="B16" s="26" t="s">
        <v>174</v>
      </c>
      <c r="C16" s="27">
        <f>C17+C18</f>
        <v>223921</v>
      </c>
      <c r="D16" s="27">
        <f>D17+D18</f>
        <v>223921</v>
      </c>
      <c r="E16" s="27">
        <f>E17+E18</f>
        <v>223921</v>
      </c>
      <c r="F16" s="27">
        <f>F17+F18</f>
        <v>223921</v>
      </c>
      <c r="G16" s="27">
        <f>G17+G18</f>
        <v>241690</v>
      </c>
    </row>
    <row r="17" spans="1:7">
      <c r="A17" s="25" t="s">
        <v>175</v>
      </c>
      <c r="B17" s="26" t="s">
        <v>176</v>
      </c>
      <c r="C17" s="27">
        <v>125962</v>
      </c>
      <c r="D17" s="27">
        <v>125962</v>
      </c>
      <c r="E17" s="27">
        <v>125962</v>
      </c>
      <c r="F17" s="27">
        <v>125962</v>
      </c>
      <c r="G17" s="27">
        <v>125962</v>
      </c>
    </row>
    <row r="18" spans="1:7">
      <c r="A18" s="25" t="s">
        <v>177</v>
      </c>
      <c r="B18" s="26" t="s">
        <v>178</v>
      </c>
      <c r="C18" s="27">
        <v>97959</v>
      </c>
      <c r="D18" s="27">
        <v>97959</v>
      </c>
      <c r="E18" s="27">
        <v>97959</v>
      </c>
      <c r="F18" s="27">
        <v>97959</v>
      </c>
      <c r="G18" s="27">
        <v>115728</v>
      </c>
    </row>
    <row r="19" spans="1:7" ht="31.5">
      <c r="A19" s="25" t="s">
        <v>179</v>
      </c>
      <c r="B19" s="26" t="s">
        <v>180</v>
      </c>
      <c r="C19" s="27">
        <f>C20</f>
        <v>4</v>
      </c>
      <c r="D19" s="27">
        <f>D20</f>
        <v>4</v>
      </c>
      <c r="E19" s="27">
        <f>E20</f>
        <v>4</v>
      </c>
      <c r="F19" s="27">
        <f>F20</f>
        <v>4</v>
      </c>
      <c r="G19" s="27">
        <f>G20</f>
        <v>2</v>
      </c>
    </row>
    <row r="20" spans="1:7" ht="31.5">
      <c r="A20" s="25" t="s">
        <v>181</v>
      </c>
      <c r="B20" s="26" t="s">
        <v>182</v>
      </c>
      <c r="C20" s="27">
        <v>4</v>
      </c>
      <c r="D20" s="27">
        <v>4</v>
      </c>
      <c r="E20" s="27">
        <v>4</v>
      </c>
      <c r="F20" s="27">
        <v>4</v>
      </c>
      <c r="G20" s="27">
        <v>2</v>
      </c>
    </row>
    <row r="21" spans="1:7">
      <c r="A21" s="25" t="s">
        <v>183</v>
      </c>
      <c r="B21" s="26" t="s">
        <v>184</v>
      </c>
      <c r="C21" s="27">
        <f>C22+C23</f>
        <v>19270.2</v>
      </c>
      <c r="D21" s="27">
        <f>D22+D23</f>
        <v>19270.2</v>
      </c>
      <c r="E21" s="27">
        <f>E22+E23</f>
        <v>19270.2</v>
      </c>
      <c r="F21" s="27">
        <f>F22+F23</f>
        <v>19270.2</v>
      </c>
      <c r="G21" s="27">
        <f>G22+G23</f>
        <v>17314.099999999999</v>
      </c>
    </row>
    <row r="22" spans="1:7" ht="64.150000000000006" hidden="1" customHeight="1">
      <c r="A22" s="25" t="s">
        <v>185</v>
      </c>
      <c r="B22" s="31" t="s">
        <v>186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ht="31.5">
      <c r="A23" s="25" t="s">
        <v>187</v>
      </c>
      <c r="B23" s="26" t="s">
        <v>188</v>
      </c>
      <c r="C23" s="27">
        <v>19270.2</v>
      </c>
      <c r="D23" s="27">
        <v>19270.2</v>
      </c>
      <c r="E23" s="27">
        <v>19270.2</v>
      </c>
      <c r="F23" s="27">
        <v>19270.2</v>
      </c>
      <c r="G23" s="27">
        <v>17314.099999999999</v>
      </c>
    </row>
    <row r="24" spans="1:7" ht="33.6" customHeight="1">
      <c r="A24" s="25" t="s">
        <v>189</v>
      </c>
      <c r="B24" s="26" t="s">
        <v>190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31.5" hidden="1">
      <c r="A25" s="25" t="s">
        <v>191</v>
      </c>
      <c r="B25" s="26" t="s">
        <v>192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idden="1">
      <c r="A26" s="25" t="s">
        <v>193</v>
      </c>
      <c r="B26" s="31" t="s">
        <v>194</v>
      </c>
      <c r="C26" s="27"/>
      <c r="D26" s="27"/>
      <c r="E26" s="27"/>
      <c r="F26" s="27"/>
      <c r="G26" s="27"/>
    </row>
    <row r="27" spans="1:7" hidden="1">
      <c r="A27" s="32" t="s">
        <v>195</v>
      </c>
      <c r="B27" s="26" t="s">
        <v>196</v>
      </c>
      <c r="C27" s="27"/>
      <c r="D27" s="27"/>
      <c r="E27" s="27"/>
      <c r="F27" s="27"/>
      <c r="G27" s="27"/>
    </row>
    <row r="28" spans="1:7" ht="31.5" hidden="1">
      <c r="A28" s="25" t="s">
        <v>197</v>
      </c>
      <c r="B28" s="26" t="s">
        <v>198</v>
      </c>
      <c r="C28" s="27"/>
      <c r="D28" s="27"/>
      <c r="E28" s="27"/>
      <c r="F28" s="27"/>
      <c r="G28" s="27"/>
    </row>
    <row r="29" spans="1:7">
      <c r="A29" s="28" t="s">
        <v>199</v>
      </c>
      <c r="B29" s="29"/>
      <c r="C29" s="30">
        <f>C30+C36+C40+C43+C46+C48+C61</f>
        <v>205840</v>
      </c>
      <c r="D29" s="30">
        <f>D30+D36+D40+D43+D46+D48+D61</f>
        <v>205840</v>
      </c>
      <c r="E29" s="30">
        <f>E30+E36+E40+E43+E46+E48+E61</f>
        <v>205840</v>
      </c>
      <c r="F29" s="30">
        <f>F30+F36+F40+F43+F46+F48+F61</f>
        <v>205840</v>
      </c>
      <c r="G29" s="30">
        <f>G30+G36+G40+G43+G46+G48+G61</f>
        <v>205840</v>
      </c>
    </row>
    <row r="30" spans="1:7" ht="47.25">
      <c r="A30" s="25" t="s">
        <v>200</v>
      </c>
      <c r="B30" s="26" t="s">
        <v>201</v>
      </c>
      <c r="C30" s="27">
        <f>C31+C32+C33+C34+C35</f>
        <v>11574</v>
      </c>
      <c r="D30" s="27">
        <f>D31+D32+D33+D34+D35</f>
        <v>11574</v>
      </c>
      <c r="E30" s="27">
        <f>E31+E32+E33+E34+E35</f>
        <v>11574</v>
      </c>
      <c r="F30" s="27">
        <f>F31+F32+F33+F34+F35</f>
        <v>11574</v>
      </c>
      <c r="G30" s="27">
        <f>G31+G32+G33+G34+G35</f>
        <v>11388.9</v>
      </c>
    </row>
    <row r="31" spans="1:7" ht="78.75" hidden="1">
      <c r="A31" s="25" t="s">
        <v>202</v>
      </c>
      <c r="B31" s="31" t="s">
        <v>203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</row>
    <row r="32" spans="1:7" ht="31.5">
      <c r="A32" s="25" t="s">
        <v>204</v>
      </c>
      <c r="B32" s="26" t="s">
        <v>205</v>
      </c>
      <c r="C32" s="27">
        <v>308</v>
      </c>
      <c r="D32" s="27">
        <v>308</v>
      </c>
      <c r="E32" s="27">
        <v>308</v>
      </c>
      <c r="F32" s="27">
        <v>308</v>
      </c>
      <c r="G32" s="27">
        <v>766.6</v>
      </c>
    </row>
    <row r="33" spans="1:7" ht="94.5">
      <c r="A33" s="25" t="s">
        <v>206</v>
      </c>
      <c r="B33" s="26" t="s">
        <v>207</v>
      </c>
      <c r="C33" s="27">
        <v>8016</v>
      </c>
      <c r="D33" s="27">
        <v>8016</v>
      </c>
      <c r="E33" s="27">
        <v>8016</v>
      </c>
      <c r="F33" s="27">
        <v>8016</v>
      </c>
      <c r="G33" s="27">
        <v>7372.3</v>
      </c>
    </row>
    <row r="34" spans="1:7" ht="47.25" hidden="1">
      <c r="A34" s="25" t="s">
        <v>208</v>
      </c>
      <c r="B34" s="33" t="s">
        <v>209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94.5">
      <c r="A35" s="25" t="s">
        <v>210</v>
      </c>
      <c r="B35" s="26" t="s">
        <v>211</v>
      </c>
      <c r="C35" s="27">
        <v>3250</v>
      </c>
      <c r="D35" s="27">
        <v>3250</v>
      </c>
      <c r="E35" s="27">
        <v>3250</v>
      </c>
      <c r="F35" s="27">
        <v>3250</v>
      </c>
      <c r="G35" s="27">
        <v>3250</v>
      </c>
    </row>
    <row r="36" spans="1:7" ht="20.45" customHeight="1">
      <c r="A36" s="25" t="s">
        <v>212</v>
      </c>
      <c r="B36" s="26" t="s">
        <v>213</v>
      </c>
      <c r="C36" s="27">
        <f>C37+C38+C39</f>
        <v>31737</v>
      </c>
      <c r="D36" s="27">
        <f>D37+D38+D39</f>
        <v>31737</v>
      </c>
      <c r="E36" s="27">
        <f>E37+E38+E39</f>
        <v>31737</v>
      </c>
      <c r="F36" s="27">
        <f>F37+F38+F39</f>
        <v>31737</v>
      </c>
      <c r="G36" s="27">
        <f>G37+G38+G39</f>
        <v>30623.200000000001</v>
      </c>
    </row>
    <row r="37" spans="1:7">
      <c r="A37" s="25" t="s">
        <v>214</v>
      </c>
      <c r="B37" s="26" t="s">
        <v>215</v>
      </c>
      <c r="C37" s="27">
        <v>6005</v>
      </c>
      <c r="D37" s="27">
        <v>6005</v>
      </c>
      <c r="E37" s="27">
        <v>6005</v>
      </c>
      <c r="F37" s="27">
        <v>6005</v>
      </c>
      <c r="G37" s="27">
        <v>4983.2</v>
      </c>
    </row>
    <row r="38" spans="1:7">
      <c r="A38" s="25" t="s">
        <v>216</v>
      </c>
      <c r="B38" s="26" t="s">
        <v>217</v>
      </c>
      <c r="C38" s="27">
        <v>840</v>
      </c>
      <c r="D38" s="27">
        <v>840</v>
      </c>
      <c r="E38" s="27">
        <v>840</v>
      </c>
      <c r="F38" s="27">
        <v>840</v>
      </c>
      <c r="G38" s="27">
        <v>840</v>
      </c>
    </row>
    <row r="39" spans="1:7">
      <c r="A39" s="25" t="s">
        <v>218</v>
      </c>
      <c r="B39" s="26" t="s">
        <v>219</v>
      </c>
      <c r="C39" s="27">
        <v>24892</v>
      </c>
      <c r="D39" s="27">
        <v>24892</v>
      </c>
      <c r="E39" s="27">
        <v>24892</v>
      </c>
      <c r="F39" s="27">
        <v>24892</v>
      </c>
      <c r="G39" s="27">
        <v>24800</v>
      </c>
    </row>
    <row r="40" spans="1:7" ht="31.5">
      <c r="A40" s="25" t="s">
        <v>220</v>
      </c>
      <c r="B40" s="26" t="s">
        <v>221</v>
      </c>
      <c r="C40" s="27">
        <f>C41+C42</f>
        <v>7131</v>
      </c>
      <c r="D40" s="27">
        <f>D41+D42</f>
        <v>7131</v>
      </c>
      <c r="E40" s="27">
        <f>E41+E42</f>
        <v>7131</v>
      </c>
      <c r="F40" s="27">
        <f>F41+F42</f>
        <v>7131</v>
      </c>
      <c r="G40" s="27">
        <f>G41+G42</f>
        <v>7131</v>
      </c>
    </row>
    <row r="41" spans="1:7">
      <c r="A41" s="25" t="s">
        <v>222</v>
      </c>
      <c r="B41" s="26" t="s">
        <v>223</v>
      </c>
      <c r="C41" s="27">
        <v>3499</v>
      </c>
      <c r="D41" s="27">
        <v>3499</v>
      </c>
      <c r="E41" s="27">
        <v>3499</v>
      </c>
      <c r="F41" s="27">
        <v>3499</v>
      </c>
      <c r="G41" s="27">
        <v>3499</v>
      </c>
    </row>
    <row r="42" spans="1:7">
      <c r="A42" s="25" t="s">
        <v>224</v>
      </c>
      <c r="B42" s="26" t="s">
        <v>225</v>
      </c>
      <c r="C42" s="27">
        <v>3632</v>
      </c>
      <c r="D42" s="27">
        <v>3632</v>
      </c>
      <c r="E42" s="27">
        <v>3632</v>
      </c>
      <c r="F42" s="27">
        <v>3632</v>
      </c>
      <c r="G42" s="27">
        <v>3632</v>
      </c>
    </row>
    <row r="43" spans="1:7" ht="31.5">
      <c r="A43" s="25" t="s">
        <v>226</v>
      </c>
      <c r="B43" s="26" t="s">
        <v>227</v>
      </c>
      <c r="C43" s="27">
        <f>SUM(C44:C45)</f>
        <v>11</v>
      </c>
      <c r="D43" s="27">
        <f>SUM(D44:D45)</f>
        <v>11</v>
      </c>
      <c r="E43" s="27">
        <f>SUM(E44:E45)</f>
        <v>11</v>
      </c>
      <c r="F43" s="27">
        <f>SUM(F44:F45)</f>
        <v>11</v>
      </c>
      <c r="G43" s="27">
        <f>SUM(G44:G45)</f>
        <v>11</v>
      </c>
    </row>
    <row r="44" spans="1:7" ht="94.5" hidden="1">
      <c r="A44" s="34" t="s">
        <v>228</v>
      </c>
      <c r="B44" s="35" t="s">
        <v>229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</row>
    <row r="45" spans="1:7" ht="31.5">
      <c r="A45" s="25" t="s">
        <v>230</v>
      </c>
      <c r="B45" s="26" t="s">
        <v>231</v>
      </c>
      <c r="C45" s="27">
        <v>11</v>
      </c>
      <c r="D45" s="27">
        <v>11</v>
      </c>
      <c r="E45" s="27">
        <v>11</v>
      </c>
      <c r="F45" s="27">
        <v>11</v>
      </c>
      <c r="G45" s="27">
        <v>11</v>
      </c>
    </row>
    <row r="46" spans="1:7">
      <c r="A46" s="25" t="s">
        <v>232</v>
      </c>
      <c r="B46" s="26" t="s">
        <v>233</v>
      </c>
      <c r="C46" s="27">
        <f>C47</f>
        <v>200</v>
      </c>
      <c r="D46" s="27">
        <f>D47</f>
        <v>200</v>
      </c>
      <c r="E46" s="27">
        <f>E47</f>
        <v>200</v>
      </c>
      <c r="F46" s="27">
        <f>F47</f>
        <v>200</v>
      </c>
      <c r="G46" s="27">
        <f>G47</f>
        <v>200</v>
      </c>
    </row>
    <row r="47" spans="1:7" ht="39.6" customHeight="1">
      <c r="A47" s="25" t="s">
        <v>234</v>
      </c>
      <c r="B47" s="26" t="s">
        <v>235</v>
      </c>
      <c r="C47" s="27">
        <v>200</v>
      </c>
      <c r="D47" s="27">
        <v>200</v>
      </c>
      <c r="E47" s="27">
        <v>200</v>
      </c>
      <c r="F47" s="27">
        <v>200</v>
      </c>
      <c r="G47" s="27">
        <v>200</v>
      </c>
    </row>
    <row r="48" spans="1:7">
      <c r="A48" s="25" t="s">
        <v>236</v>
      </c>
      <c r="B48" s="26" t="s">
        <v>237</v>
      </c>
      <c r="C48" s="27">
        <f>SUM(C49:C60)</f>
        <v>151753</v>
      </c>
      <c r="D48" s="27">
        <f>SUM(D49:D60)</f>
        <v>151753</v>
      </c>
      <c r="E48" s="27">
        <f>SUM(E49:E60)</f>
        <v>151753</v>
      </c>
      <c r="F48" s="27">
        <f>SUM(F49:F60)</f>
        <v>151753</v>
      </c>
      <c r="G48" s="27">
        <f>SUM(G49:G60)</f>
        <v>153466.20000000001</v>
      </c>
    </row>
    <row r="49" spans="1:7" ht="79.150000000000006" customHeight="1">
      <c r="A49" s="25" t="s">
        <v>238</v>
      </c>
      <c r="B49" s="26" t="s">
        <v>239</v>
      </c>
      <c r="C49" s="27">
        <v>100</v>
      </c>
      <c r="D49" s="27">
        <v>100</v>
      </c>
      <c r="E49" s="27">
        <v>100</v>
      </c>
      <c r="F49" s="27">
        <v>100</v>
      </c>
      <c r="G49" s="27">
        <v>100</v>
      </c>
    </row>
    <row r="50" spans="1:7" ht="47.25" hidden="1">
      <c r="A50" s="25" t="s">
        <v>240</v>
      </c>
      <c r="B50" s="35" t="s">
        <v>241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</row>
    <row r="51" spans="1:7" ht="47.25">
      <c r="A51" s="25" t="s">
        <v>242</v>
      </c>
      <c r="B51" s="36" t="s">
        <v>243</v>
      </c>
      <c r="C51" s="27">
        <v>0</v>
      </c>
      <c r="D51" s="27">
        <v>0</v>
      </c>
      <c r="E51" s="27">
        <v>0</v>
      </c>
      <c r="F51" s="27">
        <v>0</v>
      </c>
      <c r="G51" s="27">
        <v>60</v>
      </c>
    </row>
    <row r="52" spans="1:7" ht="126">
      <c r="A52" s="25" t="s">
        <v>244</v>
      </c>
      <c r="B52" s="26" t="s">
        <v>245</v>
      </c>
      <c r="C52" s="27">
        <v>10</v>
      </c>
      <c r="D52" s="27">
        <v>10</v>
      </c>
      <c r="E52" s="27">
        <v>10</v>
      </c>
      <c r="F52" s="27">
        <v>10</v>
      </c>
      <c r="G52" s="27">
        <v>56</v>
      </c>
    </row>
    <row r="53" spans="1:7" ht="31.5">
      <c r="A53" s="25" t="s">
        <v>246</v>
      </c>
      <c r="B53" s="26" t="s">
        <v>247</v>
      </c>
      <c r="C53" s="27">
        <v>5</v>
      </c>
      <c r="D53" s="27">
        <v>5</v>
      </c>
      <c r="E53" s="27">
        <v>5</v>
      </c>
      <c r="F53" s="27">
        <v>5</v>
      </c>
      <c r="G53" s="27">
        <v>5</v>
      </c>
    </row>
    <row r="54" spans="1:7" ht="47.25">
      <c r="A54" s="25" t="s">
        <v>248</v>
      </c>
      <c r="B54" s="26" t="s">
        <v>249</v>
      </c>
      <c r="C54" s="27">
        <v>780</v>
      </c>
      <c r="D54" s="27">
        <v>780</v>
      </c>
      <c r="E54" s="27">
        <v>780</v>
      </c>
      <c r="F54" s="27">
        <v>780</v>
      </c>
      <c r="G54" s="27">
        <v>589.29999999999995</v>
      </c>
    </row>
    <row r="55" spans="1:7" ht="31.5">
      <c r="A55" s="25" t="s">
        <v>250</v>
      </c>
      <c r="B55" s="26" t="s">
        <v>251</v>
      </c>
      <c r="C55" s="27">
        <v>149986</v>
      </c>
      <c r="D55" s="27">
        <v>149986</v>
      </c>
      <c r="E55" s="27">
        <v>149986</v>
      </c>
      <c r="F55" s="27">
        <v>149986</v>
      </c>
      <c r="G55" s="27">
        <v>149986</v>
      </c>
    </row>
    <row r="56" spans="1:7" ht="47.25">
      <c r="A56" s="25" t="s">
        <v>252</v>
      </c>
      <c r="B56" s="26" t="s">
        <v>253</v>
      </c>
      <c r="C56" s="27">
        <v>40</v>
      </c>
      <c r="D56" s="27">
        <v>40</v>
      </c>
      <c r="E56" s="27">
        <v>40</v>
      </c>
      <c r="F56" s="27">
        <v>40</v>
      </c>
      <c r="G56" s="27">
        <v>40</v>
      </c>
    </row>
    <row r="57" spans="1:7" ht="63">
      <c r="A57" s="25" t="s">
        <v>254</v>
      </c>
      <c r="B57" s="26" t="s">
        <v>255</v>
      </c>
      <c r="C57" s="27">
        <v>230</v>
      </c>
      <c r="D57" s="27">
        <v>230</v>
      </c>
      <c r="E57" s="27">
        <v>230</v>
      </c>
      <c r="F57" s="27">
        <v>230</v>
      </c>
      <c r="G57" s="27">
        <v>230</v>
      </c>
    </row>
    <row r="58" spans="1:7" ht="63" hidden="1">
      <c r="A58" s="25" t="s">
        <v>256</v>
      </c>
      <c r="B58" s="26" t="s">
        <v>257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</row>
    <row r="59" spans="1:7" ht="78.75">
      <c r="A59" s="25" t="s">
        <v>258</v>
      </c>
      <c r="B59" s="26" t="s">
        <v>259</v>
      </c>
      <c r="C59" s="27">
        <v>0</v>
      </c>
      <c r="D59" s="27">
        <v>0</v>
      </c>
      <c r="E59" s="27">
        <v>0</v>
      </c>
      <c r="F59" s="27">
        <v>0</v>
      </c>
      <c r="G59" s="27">
        <v>1945</v>
      </c>
    </row>
    <row r="60" spans="1:7" ht="31.5">
      <c r="A60" s="25" t="s">
        <v>260</v>
      </c>
      <c r="B60" s="26" t="s">
        <v>261</v>
      </c>
      <c r="C60" s="27">
        <v>602</v>
      </c>
      <c r="D60" s="27">
        <v>602</v>
      </c>
      <c r="E60" s="27">
        <v>602</v>
      </c>
      <c r="F60" s="27">
        <v>602</v>
      </c>
      <c r="G60" s="27">
        <v>454.9</v>
      </c>
    </row>
    <row r="61" spans="1:7">
      <c r="A61" s="28" t="s">
        <v>262</v>
      </c>
      <c r="B61" s="29" t="s">
        <v>263</v>
      </c>
      <c r="C61" s="30">
        <f>C62+C63</f>
        <v>3434</v>
      </c>
      <c r="D61" s="30">
        <f>D62+D63</f>
        <v>3434</v>
      </c>
      <c r="E61" s="30">
        <f>E62+E63</f>
        <v>3434</v>
      </c>
      <c r="F61" s="30">
        <f>F62+F63</f>
        <v>3434</v>
      </c>
      <c r="G61" s="30">
        <f>G62+G63</f>
        <v>3019.7</v>
      </c>
    </row>
    <row r="62" spans="1:7" hidden="1">
      <c r="A62" s="25" t="s">
        <v>264</v>
      </c>
      <c r="B62" s="26" t="s">
        <v>265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</row>
    <row r="63" spans="1:7">
      <c r="A63" s="25" t="s">
        <v>266</v>
      </c>
      <c r="B63" s="26" t="s">
        <v>267</v>
      </c>
      <c r="C63" s="27">
        <v>3434</v>
      </c>
      <c r="D63" s="27">
        <v>3434</v>
      </c>
      <c r="E63" s="27">
        <v>3434</v>
      </c>
      <c r="F63" s="27">
        <v>3434</v>
      </c>
      <c r="G63" s="27">
        <v>3019.7</v>
      </c>
    </row>
    <row r="64" spans="1:7">
      <c r="A64" s="28" t="s">
        <v>268</v>
      </c>
      <c r="B64" s="29" t="s">
        <v>269</v>
      </c>
      <c r="C64" s="30">
        <f>C65+C74+C79+C81+C84</f>
        <v>10944897.199999999</v>
      </c>
      <c r="D64" s="30">
        <f>D65+D74+D79+D81+D84</f>
        <v>11847245.5</v>
      </c>
      <c r="E64" s="30">
        <f>E65+E74+E79+E81+E84</f>
        <v>12693376</v>
      </c>
      <c r="F64" s="30">
        <f>F65+F74+F79+F81+F84</f>
        <v>12983428.199999999</v>
      </c>
      <c r="G64" s="30">
        <f>G65+G74+G79+G81+G84</f>
        <v>13011664.699999999</v>
      </c>
    </row>
    <row r="65" spans="1:7" ht="47.25">
      <c r="A65" s="25" t="s">
        <v>270</v>
      </c>
      <c r="B65" s="26" t="s">
        <v>271</v>
      </c>
      <c r="C65" s="27">
        <f>C66+C71+C72+C73</f>
        <v>10939297.199999999</v>
      </c>
      <c r="D65" s="27">
        <f>D66+D71+D72+D73</f>
        <v>11840320.800000001</v>
      </c>
      <c r="E65" s="27">
        <f>E66+E71+E72+E73</f>
        <v>12636199.300000001</v>
      </c>
      <c r="F65" s="27">
        <f>F66+F71+F72+F73</f>
        <v>12920573.199999999</v>
      </c>
      <c r="G65" s="27">
        <f>G66+G71+G72+G73</f>
        <v>12943485.800000001</v>
      </c>
    </row>
    <row r="66" spans="1:7" ht="31.5">
      <c r="A66" s="25" t="s">
        <v>272</v>
      </c>
      <c r="B66" s="26" t="s">
        <v>273</v>
      </c>
      <c r="C66" s="27">
        <f>SUM(C67:C70)</f>
        <v>9622185.8000000007</v>
      </c>
      <c r="D66" s="27">
        <f>SUM(D67:D70)</f>
        <v>9622185.8000000007</v>
      </c>
      <c r="E66" s="27">
        <f>SUM(E67:E70)</f>
        <v>9622185.8000000007</v>
      </c>
      <c r="F66" s="27">
        <f>SUM(F67:F70)</f>
        <v>9622185.8000000007</v>
      </c>
      <c r="G66" s="27">
        <f>SUM(G67:G70)</f>
        <v>9660574.5999999996</v>
      </c>
    </row>
    <row r="67" spans="1:7">
      <c r="A67" s="25" t="s">
        <v>274</v>
      </c>
      <c r="B67" s="26" t="s">
        <v>275</v>
      </c>
      <c r="C67" s="27">
        <v>9531054.4000000004</v>
      </c>
      <c r="D67" s="27">
        <v>9531054.4000000004</v>
      </c>
      <c r="E67" s="27">
        <v>9531054.4000000004</v>
      </c>
      <c r="F67" s="27">
        <v>9531054.4000000004</v>
      </c>
      <c r="G67" s="27">
        <v>9531054.4000000004</v>
      </c>
    </row>
    <row r="68" spans="1:7" ht="31.5">
      <c r="A68" s="25" t="s">
        <v>276</v>
      </c>
      <c r="B68" s="26" t="s">
        <v>277</v>
      </c>
      <c r="C68" s="27">
        <v>0</v>
      </c>
      <c r="D68" s="27"/>
      <c r="E68" s="27"/>
      <c r="F68" s="27"/>
      <c r="G68" s="27">
        <v>38388.800000000003</v>
      </c>
    </row>
    <row r="69" spans="1:7" ht="47.25">
      <c r="A69" s="25" t="s">
        <v>278</v>
      </c>
      <c r="B69" s="26" t="s">
        <v>279</v>
      </c>
      <c r="C69" s="27">
        <v>91131.4</v>
      </c>
      <c r="D69" s="27">
        <v>91131.4</v>
      </c>
      <c r="E69" s="27">
        <v>91131.4</v>
      </c>
      <c r="F69" s="27">
        <v>91131.4</v>
      </c>
      <c r="G69" s="27">
        <v>91131.4</v>
      </c>
    </row>
    <row r="70" spans="1:7">
      <c r="A70" s="25" t="s">
        <v>280</v>
      </c>
      <c r="B70" s="26" t="s">
        <v>281</v>
      </c>
      <c r="C70" s="27"/>
      <c r="D70" s="27"/>
      <c r="E70" s="27"/>
      <c r="F70" s="27"/>
      <c r="G70" s="27"/>
    </row>
    <row r="71" spans="1:7" ht="31.5">
      <c r="A71" s="25" t="s">
        <v>282</v>
      </c>
      <c r="B71" s="26" t="s">
        <v>283</v>
      </c>
      <c r="C71" s="27">
        <v>346696.1</v>
      </c>
      <c r="D71" s="27">
        <v>913994.5</v>
      </c>
      <c r="E71" s="27">
        <v>1303514.1000000001</v>
      </c>
      <c r="F71" s="27">
        <v>1581470.2</v>
      </c>
      <c r="G71" s="27">
        <v>1580562.2</v>
      </c>
    </row>
    <row r="72" spans="1:7" ht="31.5">
      <c r="A72" s="25" t="s">
        <v>284</v>
      </c>
      <c r="B72" s="26" t="s">
        <v>285</v>
      </c>
      <c r="C72" s="27">
        <v>940860.8</v>
      </c>
      <c r="D72" s="27">
        <v>998126.8</v>
      </c>
      <c r="E72" s="27">
        <v>1031685.4</v>
      </c>
      <c r="F72" s="27">
        <v>1037808.7</v>
      </c>
      <c r="G72" s="27">
        <v>1023810.7</v>
      </c>
    </row>
    <row r="73" spans="1:7">
      <c r="A73" s="25" t="s">
        <v>286</v>
      </c>
      <c r="B73" s="26" t="s">
        <v>287</v>
      </c>
      <c r="C73" s="27">
        <v>29554.5</v>
      </c>
      <c r="D73" s="27">
        <v>306013.7</v>
      </c>
      <c r="E73" s="27">
        <v>678814</v>
      </c>
      <c r="F73" s="27">
        <v>679108.5</v>
      </c>
      <c r="G73" s="27">
        <v>678538.3</v>
      </c>
    </row>
    <row r="74" spans="1:7" ht="47.25">
      <c r="A74" s="28" t="s">
        <v>288</v>
      </c>
      <c r="B74" s="29" t="s">
        <v>289</v>
      </c>
      <c r="C74" s="30">
        <f>C75</f>
        <v>0</v>
      </c>
      <c r="D74" s="30">
        <f>D75</f>
        <v>0</v>
      </c>
      <c r="E74" s="30">
        <f>E75</f>
        <v>43305.3</v>
      </c>
      <c r="F74" s="30">
        <f>F75</f>
        <v>48961.2</v>
      </c>
      <c r="G74" s="30">
        <f>G75</f>
        <v>51455.7</v>
      </c>
    </row>
    <row r="75" spans="1:7" ht="47.25">
      <c r="A75" s="25" t="s">
        <v>290</v>
      </c>
      <c r="B75" s="26" t="s">
        <v>291</v>
      </c>
      <c r="C75" s="27">
        <f>SUM(C76:C78)</f>
        <v>0</v>
      </c>
      <c r="D75" s="27">
        <f>SUM(D76:D78)</f>
        <v>0</v>
      </c>
      <c r="E75" s="27">
        <f>SUM(E76:E78)</f>
        <v>43305.3</v>
      </c>
      <c r="F75" s="27">
        <f>SUM(F76:F78)</f>
        <v>48961.2</v>
      </c>
      <c r="G75" s="27">
        <f>SUM(G76:G78)</f>
        <v>51455.7</v>
      </c>
    </row>
    <row r="76" spans="1:7" ht="47.25">
      <c r="A76" s="25" t="s">
        <v>292</v>
      </c>
      <c r="B76" s="26" t="s">
        <v>293</v>
      </c>
      <c r="C76" s="27">
        <v>0</v>
      </c>
      <c r="D76" s="27">
        <v>0</v>
      </c>
      <c r="E76" s="27">
        <v>10416.200000000001</v>
      </c>
      <c r="F76" s="27">
        <v>10416.200000000001</v>
      </c>
      <c r="G76" s="27">
        <v>10416.200000000001</v>
      </c>
    </row>
    <row r="77" spans="1:7" ht="78.75">
      <c r="A77" s="25" t="s">
        <v>294</v>
      </c>
      <c r="B77" s="31" t="s">
        <v>295</v>
      </c>
      <c r="C77" s="27">
        <v>0</v>
      </c>
      <c r="D77" s="27">
        <v>0</v>
      </c>
      <c r="E77" s="27"/>
      <c r="F77" s="27"/>
      <c r="G77" s="27">
        <v>0</v>
      </c>
    </row>
    <row r="78" spans="1:7" ht="126">
      <c r="A78" s="25" t="s">
        <v>296</v>
      </c>
      <c r="B78" s="26" t="s">
        <v>297</v>
      </c>
      <c r="C78" s="27">
        <v>0</v>
      </c>
      <c r="D78" s="27">
        <v>0</v>
      </c>
      <c r="E78" s="27">
        <v>32889.1</v>
      </c>
      <c r="F78" s="27">
        <v>38545</v>
      </c>
      <c r="G78" s="27">
        <v>41039.5</v>
      </c>
    </row>
    <row r="79" spans="1:7">
      <c r="A79" s="28" t="s">
        <v>298</v>
      </c>
      <c r="B79" s="29" t="s">
        <v>299</v>
      </c>
      <c r="C79" s="30">
        <f>C80</f>
        <v>5600</v>
      </c>
      <c r="D79" s="30">
        <f>D80</f>
        <v>5600</v>
      </c>
      <c r="E79" s="30">
        <f>E80</f>
        <v>7007.4</v>
      </c>
      <c r="F79" s="30">
        <f>F80</f>
        <v>7007.4</v>
      </c>
      <c r="G79" s="30">
        <f>G80</f>
        <v>7007.4</v>
      </c>
    </row>
    <row r="80" spans="1:7" ht="31.5">
      <c r="A80" s="25" t="s">
        <v>300</v>
      </c>
      <c r="B80" s="26" t="s">
        <v>301</v>
      </c>
      <c r="C80" s="27">
        <v>5600</v>
      </c>
      <c r="D80" s="27">
        <v>5600</v>
      </c>
      <c r="E80" s="27">
        <v>7007.4</v>
      </c>
      <c r="F80" s="27">
        <v>7007.4</v>
      </c>
      <c r="G80" s="27">
        <v>7007.4</v>
      </c>
    </row>
    <row r="81" spans="1:7" ht="110.25">
      <c r="A81" s="28" t="s">
        <v>302</v>
      </c>
      <c r="B81" s="29" t="s">
        <v>303</v>
      </c>
      <c r="C81" s="30">
        <f>C82+C83</f>
        <v>0</v>
      </c>
      <c r="D81" s="30">
        <f>D82+D83</f>
        <v>16145.2</v>
      </c>
      <c r="E81" s="30">
        <f>E82+E83</f>
        <v>22402.3</v>
      </c>
      <c r="F81" s="30">
        <f>F82+F83</f>
        <v>22818</v>
      </c>
      <c r="G81" s="30">
        <f>G82+G83</f>
        <v>27128.7</v>
      </c>
    </row>
    <row r="82" spans="1:7" ht="70.150000000000006" customHeight="1">
      <c r="A82" s="25" t="s">
        <v>304</v>
      </c>
      <c r="B82" s="26" t="s">
        <v>305</v>
      </c>
      <c r="C82" s="27">
        <v>0</v>
      </c>
      <c r="D82" s="27">
        <v>112.8</v>
      </c>
      <c r="E82" s="27">
        <v>5506.7</v>
      </c>
      <c r="F82" s="27">
        <v>5748.2</v>
      </c>
      <c r="G82" s="27">
        <v>9931.5</v>
      </c>
    </row>
    <row r="83" spans="1:7" ht="36" customHeight="1">
      <c r="A83" s="25" t="s">
        <v>306</v>
      </c>
      <c r="B83" s="26" t="s">
        <v>307</v>
      </c>
      <c r="C83" s="27">
        <v>0</v>
      </c>
      <c r="D83" s="27">
        <v>16032.4</v>
      </c>
      <c r="E83" s="27">
        <v>16895.599999999999</v>
      </c>
      <c r="F83" s="27">
        <v>17069.8</v>
      </c>
      <c r="G83" s="27">
        <v>17197.2</v>
      </c>
    </row>
    <row r="84" spans="1:7" ht="47.25">
      <c r="A84" s="28" t="s">
        <v>308</v>
      </c>
      <c r="B84" s="29" t="s">
        <v>309</v>
      </c>
      <c r="C84" s="30">
        <f>C85</f>
        <v>0</v>
      </c>
      <c r="D84" s="30">
        <f>D85</f>
        <v>-14820.5</v>
      </c>
      <c r="E84" s="30">
        <f>E85</f>
        <v>-15538.3</v>
      </c>
      <c r="F84" s="30">
        <f>F85</f>
        <v>-15931.6</v>
      </c>
      <c r="G84" s="30">
        <f>G85</f>
        <v>-17412.900000000001</v>
      </c>
    </row>
    <row r="85" spans="1:7" ht="47.25">
      <c r="A85" s="25" t="s">
        <v>310</v>
      </c>
      <c r="B85" s="26" t="s">
        <v>311</v>
      </c>
      <c r="C85" s="27">
        <v>0</v>
      </c>
      <c r="D85" s="27">
        <v>-14820.5</v>
      </c>
      <c r="E85" s="27">
        <v>-15538.3</v>
      </c>
      <c r="F85" s="27">
        <v>-15931.6</v>
      </c>
      <c r="G85" s="27">
        <v>-17412.900000000001</v>
      </c>
    </row>
  </sheetData>
  <mergeCells count="8">
    <mergeCell ref="A1:G1"/>
    <mergeCell ref="A4:A5"/>
    <mergeCell ref="B4:B5"/>
    <mergeCell ref="C4:C5"/>
    <mergeCell ref="D4:D5"/>
    <mergeCell ref="E4:E5"/>
    <mergeCell ref="F4:F5"/>
    <mergeCell ref="G4:G5"/>
  </mergeCells>
  <pageMargins left="0.98425196850393704" right="0.59055118110236227" top="0.98425196850393704" bottom="0.78740157480314965" header="0" footer="0"/>
  <pageSetup paperSize="9" scale="6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opLeftCell="A6" workbookViewId="0">
      <selection activeCell="A5" sqref="A1:XFD5"/>
    </sheetView>
  </sheetViews>
  <sheetFormatPr defaultColWidth="9.140625" defaultRowHeight="15.75"/>
  <cols>
    <col min="1" max="1" width="58.85546875" style="4" customWidth="1"/>
    <col min="2" max="2" width="11" style="9" customWidth="1"/>
    <col min="3" max="3" width="15.85546875" style="9" customWidth="1"/>
    <col min="4" max="5" width="14.42578125" style="3" customWidth="1"/>
    <col min="6" max="6" width="15.28515625" style="3" customWidth="1"/>
    <col min="7" max="7" width="14.42578125" style="4" customWidth="1"/>
    <col min="8" max="8" width="9.140625" style="3"/>
    <col min="9" max="16384" width="9.140625" style="4"/>
  </cols>
  <sheetData>
    <row r="1" spans="1:8" s="5" customFormat="1" ht="15.75" hidden="1" customHeight="1">
      <c r="B1" s="6"/>
      <c r="C1" s="6"/>
      <c r="D1" s="8"/>
      <c r="E1" s="8"/>
      <c r="F1" s="8"/>
      <c r="G1" s="7"/>
      <c r="H1" s="8"/>
    </row>
    <row r="2" spans="1:8" s="5" customFormat="1" ht="15.75" hidden="1" customHeight="1">
      <c r="B2" s="6"/>
      <c r="C2" s="6"/>
      <c r="D2" s="8"/>
      <c r="E2" s="8"/>
      <c r="F2" s="8"/>
      <c r="G2" s="7"/>
      <c r="H2" s="8"/>
    </row>
    <row r="3" spans="1:8" s="5" customFormat="1" ht="15.75" hidden="1" customHeight="1">
      <c r="B3" s="6"/>
      <c r="C3" s="6"/>
      <c r="D3" s="8"/>
      <c r="E3" s="8"/>
      <c r="F3" s="8"/>
      <c r="G3" s="7"/>
      <c r="H3" s="8"/>
    </row>
    <row r="4" spans="1:8" s="5" customFormat="1" ht="15.75" hidden="1" customHeight="1">
      <c r="B4" s="6"/>
      <c r="C4" s="6"/>
      <c r="D4" s="8"/>
      <c r="E4" s="8"/>
      <c r="F4" s="8"/>
      <c r="G4" s="7"/>
      <c r="H4" s="8"/>
    </row>
    <row r="5" spans="1:8" s="5" customFormat="1" ht="15.75" hidden="1" customHeight="1">
      <c r="B5" s="6"/>
      <c r="C5" s="6"/>
      <c r="D5" s="8"/>
      <c r="E5" s="8"/>
      <c r="F5" s="8"/>
      <c r="G5" s="7"/>
      <c r="H5" s="8"/>
    </row>
    <row r="6" spans="1:8" ht="42.75" customHeight="1">
      <c r="A6" s="48" t="s">
        <v>312</v>
      </c>
      <c r="B6" s="48"/>
      <c r="C6" s="48"/>
      <c r="D6" s="48"/>
      <c r="E6" s="48"/>
      <c r="F6" s="48"/>
      <c r="G6" s="48"/>
    </row>
    <row r="7" spans="1:8">
      <c r="G7" s="4" t="s">
        <v>150</v>
      </c>
    </row>
    <row r="8" spans="1:8" ht="15.75" customHeight="1">
      <c r="A8" s="49" t="s">
        <v>0</v>
      </c>
      <c r="B8" s="50"/>
      <c r="C8" s="51" t="s">
        <v>146</v>
      </c>
      <c r="D8" s="46" t="s">
        <v>147</v>
      </c>
      <c r="E8" s="46" t="s">
        <v>148</v>
      </c>
      <c r="F8" s="46" t="s">
        <v>149</v>
      </c>
      <c r="G8" s="51" t="s">
        <v>145</v>
      </c>
    </row>
    <row r="9" spans="1:8" ht="49.5" customHeight="1">
      <c r="A9" s="49"/>
      <c r="B9" s="50"/>
      <c r="C9" s="51"/>
      <c r="D9" s="47"/>
      <c r="E9" s="47"/>
      <c r="F9" s="47"/>
      <c r="G9" s="51"/>
    </row>
    <row r="10" spans="1:8" s="13" customFormat="1">
      <c r="A10" s="10" t="s">
        <v>17</v>
      </c>
      <c r="B10" s="11" t="s">
        <v>71</v>
      </c>
      <c r="C10" s="12">
        <f>SUM(C11:C18)</f>
        <v>1254280.6000000001</v>
      </c>
      <c r="D10" s="12">
        <f>SUM(D11:D18)</f>
        <v>1234514.6000000001</v>
      </c>
      <c r="E10" s="12">
        <f t="shared" ref="E10:F10" si="0">SUM(E11:E18)</f>
        <v>1246087.2</v>
      </c>
      <c r="F10" s="12">
        <f t="shared" si="0"/>
        <v>1009652.2</v>
      </c>
      <c r="G10" s="12">
        <v>1007274.6</v>
      </c>
      <c r="H10" s="3"/>
    </row>
    <row r="11" spans="1:8" ht="46.9" customHeight="1">
      <c r="A11" s="14" t="s">
        <v>56</v>
      </c>
      <c r="B11" s="15" t="s">
        <v>72</v>
      </c>
      <c r="C11" s="16">
        <v>67834.2</v>
      </c>
      <c r="D11" s="16">
        <v>67834.2</v>
      </c>
      <c r="E11" s="16">
        <v>70405.100000000006</v>
      </c>
      <c r="F11" s="16">
        <v>70387.600000000006</v>
      </c>
      <c r="G11" s="16">
        <v>69809.399999999994</v>
      </c>
    </row>
    <row r="12" spans="1:8" ht="45" customHeight="1">
      <c r="A12" s="14" t="s">
        <v>22</v>
      </c>
      <c r="B12" s="15" t="s">
        <v>73</v>
      </c>
      <c r="C12" s="16">
        <v>100951.6</v>
      </c>
      <c r="D12" s="16">
        <v>100951.6</v>
      </c>
      <c r="E12" s="16">
        <v>100642.3</v>
      </c>
      <c r="F12" s="16">
        <v>96623.7</v>
      </c>
      <c r="G12" s="16">
        <v>94787</v>
      </c>
    </row>
    <row r="13" spans="1:8" ht="18" customHeight="1">
      <c r="A13" s="14" t="s">
        <v>35</v>
      </c>
      <c r="B13" s="15" t="s">
        <v>74</v>
      </c>
      <c r="C13" s="16">
        <v>50223.6</v>
      </c>
      <c r="D13" s="16">
        <v>50306</v>
      </c>
      <c r="E13" s="16">
        <v>50637.3</v>
      </c>
      <c r="F13" s="16">
        <v>50677.1</v>
      </c>
      <c r="G13" s="16">
        <v>50677.1</v>
      </c>
    </row>
    <row r="14" spans="1:8" ht="29.45" customHeight="1">
      <c r="A14" s="14" t="s">
        <v>30</v>
      </c>
      <c r="B14" s="15" t="s">
        <v>75</v>
      </c>
      <c r="C14" s="16">
        <v>60598.2</v>
      </c>
      <c r="D14" s="16">
        <v>60598.2</v>
      </c>
      <c r="E14" s="16">
        <v>60598.2</v>
      </c>
      <c r="F14" s="16">
        <v>60598.2</v>
      </c>
      <c r="G14" s="16">
        <v>60753.8</v>
      </c>
    </row>
    <row r="15" spans="1:8" ht="18" customHeight="1">
      <c r="A15" s="14" t="s">
        <v>55</v>
      </c>
      <c r="B15" s="15" t="s">
        <v>76</v>
      </c>
      <c r="C15" s="16">
        <v>15187.8</v>
      </c>
      <c r="D15" s="16">
        <v>15187.8</v>
      </c>
      <c r="E15" s="16">
        <v>16575.099999999999</v>
      </c>
      <c r="F15" s="16">
        <v>18575.099999999999</v>
      </c>
      <c r="G15" s="16">
        <v>18575.099999999999</v>
      </c>
    </row>
    <row r="16" spans="1:8" ht="18" customHeight="1">
      <c r="A16" s="14" t="s">
        <v>31</v>
      </c>
      <c r="B16" s="15" t="s">
        <v>77</v>
      </c>
      <c r="C16" s="16">
        <v>450412</v>
      </c>
      <c r="D16" s="16">
        <v>324435</v>
      </c>
      <c r="E16" s="16">
        <v>316824.40000000002</v>
      </c>
      <c r="F16" s="16">
        <v>75389.399999999994</v>
      </c>
      <c r="G16" s="16">
        <v>75389.399999999994</v>
      </c>
    </row>
    <row r="17" spans="1:8" ht="30">
      <c r="A17" s="14" t="s">
        <v>18</v>
      </c>
      <c r="B17" s="15" t="s">
        <v>78</v>
      </c>
      <c r="C17" s="16">
        <v>19658.099999999999</v>
      </c>
      <c r="D17" s="16">
        <v>19858.099999999999</v>
      </c>
      <c r="E17" s="16">
        <v>19858.099999999999</v>
      </c>
      <c r="F17" s="16">
        <v>21008.9</v>
      </c>
      <c r="G17" s="16">
        <v>21303.9</v>
      </c>
    </row>
    <row r="18" spans="1:8">
      <c r="A18" s="14" t="s">
        <v>19</v>
      </c>
      <c r="B18" s="15" t="s">
        <v>79</v>
      </c>
      <c r="C18" s="16">
        <v>489415.1</v>
      </c>
      <c r="D18" s="16">
        <v>595343.69999999995</v>
      </c>
      <c r="E18" s="16">
        <v>610546.69999999995</v>
      </c>
      <c r="F18" s="16">
        <v>616392.19999999995</v>
      </c>
      <c r="G18" s="16">
        <v>615978.9</v>
      </c>
    </row>
    <row r="19" spans="1:8" s="13" customFormat="1">
      <c r="A19" s="10" t="s">
        <v>36</v>
      </c>
      <c r="B19" s="11" t="s">
        <v>80</v>
      </c>
      <c r="C19" s="12">
        <f>SUM(C20:C21)</f>
        <v>7017.1</v>
      </c>
      <c r="D19" s="12">
        <f>SUM(D20:D21)</f>
        <v>7977.1</v>
      </c>
      <c r="E19" s="12">
        <f>SUM(E20:E21)</f>
        <v>7216.9</v>
      </c>
      <c r="F19" s="12">
        <f>SUM(F20:F21)</f>
        <v>7216.9</v>
      </c>
      <c r="G19" s="12">
        <v>7216.9</v>
      </c>
      <c r="H19" s="3"/>
    </row>
    <row r="20" spans="1:8">
      <c r="A20" s="14" t="s">
        <v>37</v>
      </c>
      <c r="B20" s="15" t="s">
        <v>81</v>
      </c>
      <c r="C20" s="16">
        <v>6160.5</v>
      </c>
      <c r="D20" s="16">
        <v>6160.5</v>
      </c>
      <c r="E20" s="16">
        <v>6160.5</v>
      </c>
      <c r="F20" s="16">
        <v>6160.5</v>
      </c>
      <c r="G20" s="16">
        <v>6160.5</v>
      </c>
    </row>
    <row r="21" spans="1:8">
      <c r="A21" s="14" t="s">
        <v>57</v>
      </c>
      <c r="B21" s="15" t="s">
        <v>82</v>
      </c>
      <c r="C21" s="16">
        <v>856.6</v>
      </c>
      <c r="D21" s="16">
        <v>1816.6</v>
      </c>
      <c r="E21" s="16">
        <v>1056.4000000000001</v>
      </c>
      <c r="F21" s="16">
        <v>1056.4000000000001</v>
      </c>
      <c r="G21" s="16">
        <v>1056.4000000000001</v>
      </c>
    </row>
    <row r="22" spans="1:8" s="13" customFormat="1" ht="28.5">
      <c r="A22" s="10" t="s">
        <v>40</v>
      </c>
      <c r="B22" s="11" t="s">
        <v>83</v>
      </c>
      <c r="C22" s="12">
        <f>SUM(C23:C25)</f>
        <v>265809.59999999998</v>
      </c>
      <c r="D22" s="12">
        <f>SUM(D23:D25)</f>
        <v>304549.2</v>
      </c>
      <c r="E22" s="12">
        <f>SUM(E23:E25)</f>
        <v>306769.3</v>
      </c>
      <c r="F22" s="12">
        <f>SUM(F23:F25)</f>
        <v>306769.3</v>
      </c>
      <c r="G22" s="12">
        <v>306467.3</v>
      </c>
      <c r="H22" s="3"/>
    </row>
    <row r="23" spans="1:8" ht="30">
      <c r="A23" s="14" t="s">
        <v>68</v>
      </c>
      <c r="B23" s="15" t="s">
        <v>84</v>
      </c>
      <c r="C23" s="16">
        <v>24194.2</v>
      </c>
      <c r="D23" s="16">
        <v>25180.6</v>
      </c>
      <c r="E23" s="16">
        <v>25742.799999999999</v>
      </c>
      <c r="F23" s="16">
        <f>'[1]2017'!$H$2173</f>
        <v>25992.799999999999</v>
      </c>
      <c r="G23" s="16">
        <v>26969.7</v>
      </c>
    </row>
    <row r="24" spans="1:8">
      <c r="A24" s="14" t="s">
        <v>69</v>
      </c>
      <c r="B24" s="15" t="s">
        <v>85</v>
      </c>
      <c r="C24" s="16">
        <v>117662.8</v>
      </c>
      <c r="D24" s="16">
        <v>140260.20000000001</v>
      </c>
      <c r="E24" s="16">
        <v>142568.1</v>
      </c>
      <c r="F24" s="16">
        <f>'[1]2017'!$H$967+'[1]2017'!$H$2183</f>
        <v>142874.6</v>
      </c>
      <c r="G24" s="16">
        <v>144685.29999999999</v>
      </c>
    </row>
    <row r="25" spans="1:8" ht="30">
      <c r="A25" s="14" t="s">
        <v>41</v>
      </c>
      <c r="B25" s="15" t="s">
        <v>86</v>
      </c>
      <c r="C25" s="16">
        <v>123952.6</v>
      </c>
      <c r="D25" s="16">
        <v>139108.4</v>
      </c>
      <c r="E25" s="16">
        <v>138458.4</v>
      </c>
      <c r="F25" s="16">
        <f>'[1]2017'!$H$973+'[1]2017'!$H$2190+'[1]2017'!$H$2286</f>
        <v>137901.9</v>
      </c>
      <c r="G25" s="16">
        <v>134812.29999999999</v>
      </c>
    </row>
    <row r="26" spans="1:8" s="13" customFormat="1">
      <c r="A26" s="10" t="s">
        <v>23</v>
      </c>
      <c r="B26" s="11" t="s">
        <v>87</v>
      </c>
      <c r="C26" s="12">
        <f>SUM(C27:C35)</f>
        <v>2000996.6</v>
      </c>
      <c r="D26" s="12">
        <f>SUM(D27:D35)</f>
        <v>2639821.1</v>
      </c>
      <c r="E26" s="12">
        <f>SUM(E27:E35)</f>
        <v>3155187.7</v>
      </c>
      <c r="F26" s="12">
        <f>SUM(F27:F35)</f>
        <v>3209300.2</v>
      </c>
      <c r="G26" s="12">
        <v>3220642.9</v>
      </c>
      <c r="H26" s="3"/>
    </row>
    <row r="27" spans="1:8">
      <c r="A27" s="14" t="s">
        <v>49</v>
      </c>
      <c r="B27" s="15" t="s">
        <v>88</v>
      </c>
      <c r="C27" s="16">
        <v>64719.3</v>
      </c>
      <c r="D27" s="16">
        <v>67666.7</v>
      </c>
      <c r="E27" s="16">
        <v>69266.399999999994</v>
      </c>
      <c r="F27" s="16">
        <v>69466.399999999994</v>
      </c>
      <c r="G27" s="16">
        <v>69466.399999999994</v>
      </c>
    </row>
    <row r="28" spans="1:8">
      <c r="A28" s="14" t="s">
        <v>24</v>
      </c>
      <c r="B28" s="15" t="s">
        <v>89</v>
      </c>
      <c r="C28" s="16">
        <v>682265</v>
      </c>
      <c r="D28" s="16">
        <v>619110.6</v>
      </c>
      <c r="E28" s="16">
        <v>657605.9</v>
      </c>
      <c r="F28" s="16">
        <v>657882.9</v>
      </c>
      <c r="G28" s="16">
        <v>646104.9</v>
      </c>
    </row>
    <row r="29" spans="1:8">
      <c r="A29" s="14" t="s">
        <v>58</v>
      </c>
      <c r="B29" s="15" t="s">
        <v>90</v>
      </c>
      <c r="C29" s="16">
        <v>31187.5</v>
      </c>
      <c r="D29" s="16">
        <v>151805.1</v>
      </c>
      <c r="E29" s="16">
        <v>168745.9</v>
      </c>
      <c r="F29" s="16">
        <v>208745.9</v>
      </c>
      <c r="G29" s="16">
        <v>208420.3</v>
      </c>
    </row>
    <row r="30" spans="1:8">
      <c r="A30" s="14" t="s">
        <v>59</v>
      </c>
      <c r="B30" s="15" t="s">
        <v>91</v>
      </c>
      <c r="C30" s="16">
        <v>279894.5</v>
      </c>
      <c r="D30" s="16">
        <v>359657</v>
      </c>
      <c r="E30" s="16">
        <v>390875.7</v>
      </c>
      <c r="F30" s="16">
        <v>391989.2</v>
      </c>
      <c r="G30" s="16">
        <v>402213.6</v>
      </c>
    </row>
    <row r="31" spans="1:8">
      <c r="A31" s="14" t="s">
        <v>70</v>
      </c>
      <c r="B31" s="15" t="s">
        <v>92</v>
      </c>
      <c r="C31" s="16">
        <v>0</v>
      </c>
      <c r="D31" s="16">
        <v>8288</v>
      </c>
      <c r="E31" s="16">
        <v>11538</v>
      </c>
      <c r="F31" s="16">
        <v>11538</v>
      </c>
      <c r="G31" s="16">
        <v>19798</v>
      </c>
    </row>
    <row r="32" spans="1:8">
      <c r="A32" s="14" t="s">
        <v>42</v>
      </c>
      <c r="B32" s="15" t="s">
        <v>93</v>
      </c>
      <c r="C32" s="16">
        <v>650625</v>
      </c>
      <c r="D32" s="16">
        <v>1115099.1000000001</v>
      </c>
      <c r="E32" s="16">
        <v>1516620.1</v>
      </c>
      <c r="F32" s="16">
        <v>1524861.6</v>
      </c>
      <c r="G32" s="16">
        <v>1531471.7</v>
      </c>
    </row>
    <row r="33" spans="1:8">
      <c r="A33" s="14" t="s">
        <v>32</v>
      </c>
      <c r="B33" s="15" t="s">
        <v>94</v>
      </c>
      <c r="C33" s="16">
        <v>153527.6</v>
      </c>
      <c r="D33" s="16">
        <v>161305.60000000001</v>
      </c>
      <c r="E33" s="16">
        <v>169526.8</v>
      </c>
      <c r="F33" s="16">
        <v>173607.3</v>
      </c>
      <c r="G33" s="16">
        <v>174588.7</v>
      </c>
    </row>
    <row r="34" spans="1:8" ht="30">
      <c r="A34" s="14" t="s">
        <v>66</v>
      </c>
      <c r="B34" s="15" t="s">
        <v>95</v>
      </c>
      <c r="C34" s="16">
        <v>3100</v>
      </c>
      <c r="D34" s="16">
        <v>3098.5</v>
      </c>
      <c r="E34" s="16">
        <v>4498.5</v>
      </c>
      <c r="F34" s="16">
        <v>4498.5</v>
      </c>
      <c r="G34" s="16">
        <v>5498.5</v>
      </c>
    </row>
    <row r="35" spans="1:8">
      <c r="A35" s="14" t="s">
        <v>43</v>
      </c>
      <c r="B35" s="15" t="s">
        <v>96</v>
      </c>
      <c r="C35" s="16">
        <v>135677.70000000001</v>
      </c>
      <c r="D35" s="16">
        <v>153790.5</v>
      </c>
      <c r="E35" s="16">
        <v>166510.39999999999</v>
      </c>
      <c r="F35" s="16">
        <v>166710.39999999999</v>
      </c>
      <c r="G35" s="16">
        <v>163080.79999999999</v>
      </c>
    </row>
    <row r="36" spans="1:8" s="13" customFormat="1">
      <c r="A36" s="10" t="s">
        <v>25</v>
      </c>
      <c r="B36" s="11" t="s">
        <v>97</v>
      </c>
      <c r="C36" s="12">
        <f>SUM(C37:C40)</f>
        <v>340120</v>
      </c>
      <c r="D36" s="12">
        <f>SUM(D37:D40)</f>
        <v>626993.9</v>
      </c>
      <c r="E36" s="12">
        <f>SUM(E37:E40)</f>
        <v>696942.4</v>
      </c>
      <c r="F36" s="12">
        <f>SUM(F37:F40)</f>
        <v>702382.3</v>
      </c>
      <c r="G36" s="12">
        <v>727853.2</v>
      </c>
      <c r="H36" s="3"/>
    </row>
    <row r="37" spans="1:8">
      <c r="A37" s="14" t="s">
        <v>44</v>
      </c>
      <c r="B37" s="15" t="s">
        <v>98</v>
      </c>
      <c r="C37" s="16">
        <v>27262.6</v>
      </c>
      <c r="D37" s="16">
        <v>32152.799999999999</v>
      </c>
      <c r="E37" s="16">
        <v>76931.8</v>
      </c>
      <c r="F37" s="16">
        <v>83671.7</v>
      </c>
      <c r="G37" s="16">
        <v>87131</v>
      </c>
    </row>
    <row r="38" spans="1:8">
      <c r="A38" s="14" t="s">
        <v>26</v>
      </c>
      <c r="B38" s="15" t="s">
        <v>99</v>
      </c>
      <c r="C38" s="16">
        <v>305985.3</v>
      </c>
      <c r="D38" s="16">
        <v>534014.30000000005</v>
      </c>
      <c r="E38" s="16">
        <v>555900.30000000005</v>
      </c>
      <c r="F38" s="16">
        <v>554600.30000000005</v>
      </c>
      <c r="G38" s="16">
        <v>576611.9</v>
      </c>
    </row>
    <row r="39" spans="1:8" ht="16.5" customHeight="1">
      <c r="A39" s="1" t="s">
        <v>46</v>
      </c>
      <c r="B39" s="15" t="s">
        <v>100</v>
      </c>
      <c r="C39" s="16">
        <v>800</v>
      </c>
      <c r="D39" s="16">
        <v>54740.2</v>
      </c>
      <c r="E39" s="16">
        <v>58023.7</v>
      </c>
      <c r="F39" s="16">
        <v>58023.7</v>
      </c>
      <c r="G39" s="16">
        <v>58023.7</v>
      </c>
    </row>
    <row r="40" spans="1:8">
      <c r="A40" s="14" t="s">
        <v>48</v>
      </c>
      <c r="B40" s="15" t="s">
        <v>101</v>
      </c>
      <c r="C40" s="16">
        <v>6072.1</v>
      </c>
      <c r="D40" s="16">
        <v>6086.6</v>
      </c>
      <c r="E40" s="16">
        <v>6086.6</v>
      </c>
      <c r="F40" s="16">
        <v>6086.6</v>
      </c>
      <c r="G40" s="16">
        <v>6086.6</v>
      </c>
    </row>
    <row r="41" spans="1:8" s="13" customFormat="1">
      <c r="A41" s="10" t="s">
        <v>60</v>
      </c>
      <c r="B41" s="11" t="s">
        <v>102</v>
      </c>
      <c r="C41" s="12">
        <f>SUM(C42:C44)</f>
        <v>43843.8</v>
      </c>
      <c r="D41" s="12">
        <f>SUM(D42:D44)</f>
        <v>54691.9</v>
      </c>
      <c r="E41" s="12">
        <f>SUM(E42:E44)</f>
        <v>74239</v>
      </c>
      <c r="F41" s="12">
        <f>SUM(F42:F44)</f>
        <v>74289</v>
      </c>
      <c r="G41" s="12">
        <v>75141.899999999994</v>
      </c>
      <c r="H41" s="3"/>
    </row>
    <row r="42" spans="1:8">
      <c r="A42" s="14" t="s">
        <v>61</v>
      </c>
      <c r="B42" s="15" t="s">
        <v>103</v>
      </c>
      <c r="C42" s="16">
        <v>400</v>
      </c>
      <c r="D42" s="16">
        <v>400</v>
      </c>
      <c r="E42" s="16">
        <v>400</v>
      </c>
      <c r="F42" s="16">
        <v>400</v>
      </c>
      <c r="G42" s="16">
        <v>500</v>
      </c>
    </row>
    <row r="43" spans="1:8" ht="30">
      <c r="A43" s="14" t="s">
        <v>62</v>
      </c>
      <c r="B43" s="15" t="s">
        <v>104</v>
      </c>
      <c r="C43" s="16">
        <v>17675.8</v>
      </c>
      <c r="D43" s="16">
        <v>28288.9</v>
      </c>
      <c r="E43" s="16">
        <v>47490.3</v>
      </c>
      <c r="F43" s="16">
        <v>47590.3</v>
      </c>
      <c r="G43" s="16">
        <v>48056.4</v>
      </c>
    </row>
    <row r="44" spans="1:8">
      <c r="A44" s="14" t="s">
        <v>63</v>
      </c>
      <c r="B44" s="15" t="s">
        <v>105</v>
      </c>
      <c r="C44" s="16">
        <v>25768</v>
      </c>
      <c r="D44" s="16">
        <v>26003</v>
      </c>
      <c r="E44" s="16">
        <v>26348.7</v>
      </c>
      <c r="F44" s="16">
        <v>26298.7</v>
      </c>
      <c r="G44" s="16">
        <v>26585.5</v>
      </c>
    </row>
    <row r="45" spans="1:8" s="13" customFormat="1">
      <c r="A45" s="10" t="s">
        <v>1</v>
      </c>
      <c r="B45" s="11" t="s">
        <v>106</v>
      </c>
      <c r="C45" s="12">
        <f>SUM(C46:C52)</f>
        <v>4299623.5</v>
      </c>
      <c r="D45" s="12">
        <f>SUM(D46:D52)</f>
        <v>4507513.5999999996</v>
      </c>
      <c r="E45" s="12">
        <f>SUM(E46:E52)</f>
        <v>4066333.3</v>
      </c>
      <c r="F45" s="12">
        <f>SUM(F46:F52)</f>
        <v>4396836.7</v>
      </c>
      <c r="G45" s="12">
        <v>4330716.3</v>
      </c>
      <c r="H45" s="3"/>
    </row>
    <row r="46" spans="1:8">
      <c r="A46" s="14" t="s">
        <v>20</v>
      </c>
      <c r="B46" s="15" t="s">
        <v>107</v>
      </c>
      <c r="C46" s="16">
        <v>20000</v>
      </c>
      <c r="D46" s="16">
        <v>32734.2</v>
      </c>
      <c r="E46" s="16">
        <v>53448.2</v>
      </c>
      <c r="F46" s="16">
        <v>53448.2</v>
      </c>
      <c r="G46" s="16">
        <v>70685.100000000006</v>
      </c>
    </row>
    <row r="47" spans="1:8">
      <c r="A47" s="14" t="s">
        <v>16</v>
      </c>
      <c r="B47" s="15" t="s">
        <v>108</v>
      </c>
      <c r="C47" s="16">
        <v>3774421.1</v>
      </c>
      <c r="D47" s="16">
        <v>3947630.4</v>
      </c>
      <c r="E47" s="16">
        <v>3440365.9</v>
      </c>
      <c r="F47" s="16">
        <v>3767428.3</v>
      </c>
      <c r="G47" s="16">
        <v>3654597</v>
      </c>
    </row>
    <row r="48" spans="1:8" ht="16.5" customHeight="1">
      <c r="A48" s="2" t="s">
        <v>67</v>
      </c>
      <c r="B48" s="15" t="s">
        <v>144</v>
      </c>
      <c r="C48" s="16">
        <v>81227.3</v>
      </c>
      <c r="D48" s="16">
        <v>81811.199999999997</v>
      </c>
      <c r="E48" s="16">
        <v>116846.9</v>
      </c>
      <c r="F48" s="16">
        <v>114334.7</v>
      </c>
      <c r="G48" s="16">
        <v>132354.29999999999</v>
      </c>
    </row>
    <row r="49" spans="1:8">
      <c r="A49" s="14" t="s">
        <v>2</v>
      </c>
      <c r="B49" s="15" t="s">
        <v>109</v>
      </c>
      <c r="C49" s="16">
        <v>299852.79999999999</v>
      </c>
      <c r="D49" s="16">
        <v>310785.5</v>
      </c>
      <c r="E49" s="16">
        <v>317369.09999999998</v>
      </c>
      <c r="F49" s="16">
        <v>323591.7</v>
      </c>
      <c r="G49" s="16">
        <v>334122.5</v>
      </c>
    </row>
    <row r="50" spans="1:8" ht="30">
      <c r="A50" s="14" t="s">
        <v>3</v>
      </c>
      <c r="B50" s="15" t="s">
        <v>110</v>
      </c>
      <c r="C50" s="16">
        <v>12148.7</v>
      </c>
      <c r="D50" s="16">
        <v>12148.7</v>
      </c>
      <c r="E50" s="16">
        <v>12219.6</v>
      </c>
      <c r="F50" s="16">
        <v>10925.6</v>
      </c>
      <c r="G50" s="16">
        <v>11075.6</v>
      </c>
    </row>
    <row r="51" spans="1:8">
      <c r="A51" s="14" t="s">
        <v>111</v>
      </c>
      <c r="B51" s="15" t="s">
        <v>112</v>
      </c>
      <c r="C51" s="16">
        <v>59428.2</v>
      </c>
      <c r="D51" s="16">
        <v>69428.2</v>
      </c>
      <c r="E51" s="16">
        <v>69758.2</v>
      </c>
      <c r="F51" s="16">
        <v>70134.600000000006</v>
      </c>
      <c r="G51" s="16">
        <v>70413.3</v>
      </c>
    </row>
    <row r="52" spans="1:8">
      <c r="A52" s="14" t="s">
        <v>21</v>
      </c>
      <c r="B52" s="15" t="s">
        <v>113</v>
      </c>
      <c r="C52" s="16">
        <v>52545.4</v>
      </c>
      <c r="D52" s="16">
        <v>52975.4</v>
      </c>
      <c r="E52" s="16">
        <v>56325.4</v>
      </c>
      <c r="F52" s="16">
        <v>56973.599999999999</v>
      </c>
      <c r="G52" s="16">
        <v>57468.5</v>
      </c>
    </row>
    <row r="53" spans="1:8" s="13" customFormat="1" ht="15.75" customHeight="1">
      <c r="A53" s="10" t="s">
        <v>13</v>
      </c>
      <c r="B53" s="11" t="s">
        <v>114</v>
      </c>
      <c r="C53" s="12">
        <f>SUM(C54:C55)</f>
        <v>175581.8</v>
      </c>
      <c r="D53" s="12">
        <f>SUM(D54:D55)</f>
        <v>231443.3</v>
      </c>
      <c r="E53" s="12">
        <f>SUM(E54:E55)</f>
        <v>244372.7</v>
      </c>
      <c r="F53" s="12">
        <f>SUM(F54:F55)</f>
        <v>315449.09999999998</v>
      </c>
      <c r="G53" s="12">
        <v>332500</v>
      </c>
      <c r="H53" s="3"/>
    </row>
    <row r="54" spans="1:8">
      <c r="A54" s="14" t="s">
        <v>14</v>
      </c>
      <c r="B54" s="15" t="s">
        <v>115</v>
      </c>
      <c r="C54" s="16">
        <v>156922.70000000001</v>
      </c>
      <c r="D54" s="16">
        <v>210327</v>
      </c>
      <c r="E54" s="16">
        <v>223295.2</v>
      </c>
      <c r="F54" s="16">
        <v>293387.09999999998</v>
      </c>
      <c r="G54" s="16">
        <v>310138</v>
      </c>
    </row>
    <row r="55" spans="1:8">
      <c r="A55" s="14" t="s">
        <v>15</v>
      </c>
      <c r="B55" s="15" t="s">
        <v>116</v>
      </c>
      <c r="C55" s="16">
        <v>18659.099999999999</v>
      </c>
      <c r="D55" s="16">
        <v>21116.3</v>
      </c>
      <c r="E55" s="16">
        <v>21077.5</v>
      </c>
      <c r="F55" s="16">
        <v>22062</v>
      </c>
      <c r="G55" s="16">
        <v>22362</v>
      </c>
    </row>
    <row r="56" spans="1:8" s="13" customFormat="1">
      <c r="A56" s="10" t="s">
        <v>4</v>
      </c>
      <c r="B56" s="11" t="s">
        <v>117</v>
      </c>
      <c r="C56" s="12">
        <f>SUM(C57:C62)</f>
        <v>574978</v>
      </c>
      <c r="D56" s="12">
        <f>SUM(D57:D62)</f>
        <v>806134.8</v>
      </c>
      <c r="E56" s="12">
        <f>SUM(E57:E62)</f>
        <v>937545.5</v>
      </c>
      <c r="F56" s="12">
        <f>SUM(F57:F62)</f>
        <v>942036</v>
      </c>
      <c r="G56" s="12">
        <v>947997.5</v>
      </c>
      <c r="H56" s="3"/>
    </row>
    <row r="57" spans="1:8">
      <c r="A57" s="14" t="s">
        <v>5</v>
      </c>
      <c r="B57" s="15" t="s">
        <v>118</v>
      </c>
      <c r="C57" s="16">
        <v>245304.7</v>
      </c>
      <c r="D57" s="16">
        <f>'[2]2017'!$H$43+'[2]2017'!$H$1090</f>
        <v>276375.2</v>
      </c>
      <c r="E57" s="16">
        <v>315783.7</v>
      </c>
      <c r="F57" s="16">
        <v>314444.7</v>
      </c>
      <c r="G57" s="16">
        <v>313682.8</v>
      </c>
    </row>
    <row r="58" spans="1:8">
      <c r="A58" s="14" t="s">
        <v>6</v>
      </c>
      <c r="B58" s="15" t="s">
        <v>119</v>
      </c>
      <c r="C58" s="16">
        <v>81262</v>
      </c>
      <c r="D58" s="16">
        <v>185549.7</v>
      </c>
      <c r="E58" s="16">
        <v>241239.5</v>
      </c>
      <c r="F58" s="16">
        <v>242169</v>
      </c>
      <c r="G58" s="16">
        <v>246300.4</v>
      </c>
    </row>
    <row r="59" spans="1:8">
      <c r="A59" s="14" t="s">
        <v>7</v>
      </c>
      <c r="B59" s="15" t="s">
        <v>120</v>
      </c>
      <c r="C59" s="16">
        <v>6544.1</v>
      </c>
      <c r="D59" s="16">
        <v>6544.1</v>
      </c>
      <c r="E59" s="16">
        <v>7294.1</v>
      </c>
      <c r="F59" s="16">
        <v>7294.1</v>
      </c>
      <c r="G59" s="16">
        <v>7294.1</v>
      </c>
    </row>
    <row r="60" spans="1:8">
      <c r="A60" s="14" t="s">
        <v>8</v>
      </c>
      <c r="B60" s="15" t="s">
        <v>121</v>
      </c>
      <c r="C60" s="16">
        <v>8653</v>
      </c>
      <c r="D60" s="16">
        <v>90762.2</v>
      </c>
      <c r="E60" s="16">
        <v>91212.2</v>
      </c>
      <c r="F60" s="16">
        <v>93012.2</v>
      </c>
      <c r="G60" s="16">
        <v>93012.2</v>
      </c>
    </row>
    <row r="61" spans="1:8" ht="30">
      <c r="A61" s="14" t="s">
        <v>9</v>
      </c>
      <c r="B61" s="15" t="s">
        <v>122</v>
      </c>
      <c r="C61" s="16">
        <v>23148.799999999999</v>
      </c>
      <c r="D61" s="16">
        <v>23148.799999999999</v>
      </c>
      <c r="E61" s="16">
        <v>30421.200000000001</v>
      </c>
      <c r="F61" s="16">
        <v>35421.199999999997</v>
      </c>
      <c r="G61" s="16">
        <v>35421.199999999997</v>
      </c>
    </row>
    <row r="62" spans="1:8">
      <c r="A62" s="14" t="s">
        <v>10</v>
      </c>
      <c r="B62" s="15" t="s">
        <v>123</v>
      </c>
      <c r="C62" s="16">
        <v>210065.4</v>
      </c>
      <c r="D62" s="16">
        <v>223754.8</v>
      </c>
      <c r="E62" s="16">
        <v>251594.8</v>
      </c>
      <c r="F62" s="16">
        <v>249694.8</v>
      </c>
      <c r="G62" s="16">
        <v>252286.8</v>
      </c>
    </row>
    <row r="63" spans="1:8" s="13" customFormat="1">
      <c r="A63" s="10" t="s">
        <v>11</v>
      </c>
      <c r="B63" s="11" t="s">
        <v>124</v>
      </c>
      <c r="C63" s="12">
        <f>SUM(C64:C68)</f>
        <v>3343591.7</v>
      </c>
      <c r="D63" s="12">
        <f>SUM(D64:D68)</f>
        <v>3463416.7</v>
      </c>
      <c r="E63" s="12">
        <f>SUM(E64:E68)</f>
        <v>3517017.5</v>
      </c>
      <c r="F63" s="12">
        <f>SUM(F64:F68)</f>
        <v>3523337.2</v>
      </c>
      <c r="G63" s="12">
        <v>3516593.8</v>
      </c>
      <c r="H63" s="3"/>
    </row>
    <row r="64" spans="1:8">
      <c r="A64" s="14" t="s">
        <v>50</v>
      </c>
      <c r="B64" s="15" t="s">
        <v>125</v>
      </c>
      <c r="C64" s="16">
        <v>25068.2</v>
      </c>
      <c r="D64" s="16">
        <v>25068.2</v>
      </c>
      <c r="E64" s="16">
        <v>26427.5</v>
      </c>
      <c r="F64" s="16">
        <v>26027.5</v>
      </c>
      <c r="G64" s="16">
        <v>25847.5</v>
      </c>
    </row>
    <row r="65" spans="1:8">
      <c r="A65" s="14" t="s">
        <v>51</v>
      </c>
      <c r="B65" s="15" t="s">
        <v>126</v>
      </c>
      <c r="C65" s="16">
        <v>285469.5</v>
      </c>
      <c r="D65" s="16">
        <v>296621.40000000002</v>
      </c>
      <c r="E65" s="16">
        <v>312582.59999999998</v>
      </c>
      <c r="F65" s="16">
        <v>316383.40000000002</v>
      </c>
      <c r="G65" s="16">
        <v>317616.3</v>
      </c>
    </row>
    <row r="66" spans="1:8">
      <c r="A66" s="14" t="s">
        <v>27</v>
      </c>
      <c r="B66" s="15" t="s">
        <v>127</v>
      </c>
      <c r="C66" s="16">
        <v>2230959.5</v>
      </c>
      <c r="D66" s="16">
        <v>2267494.2999999998</v>
      </c>
      <c r="E66" s="16">
        <v>2286692.5</v>
      </c>
      <c r="F66" s="16">
        <v>2307382.7999999998</v>
      </c>
      <c r="G66" s="16">
        <v>2302731.9</v>
      </c>
    </row>
    <row r="67" spans="1:8">
      <c r="A67" s="14" t="s">
        <v>12</v>
      </c>
      <c r="B67" s="15" t="s">
        <v>128</v>
      </c>
      <c r="C67" s="16">
        <v>759713.6</v>
      </c>
      <c r="D67" s="16">
        <v>831238.6</v>
      </c>
      <c r="E67" s="16">
        <v>846510.7</v>
      </c>
      <c r="F67" s="16">
        <v>827811.5</v>
      </c>
      <c r="G67" s="16">
        <v>824666.1</v>
      </c>
    </row>
    <row r="68" spans="1:8">
      <c r="A68" s="14" t="s">
        <v>52</v>
      </c>
      <c r="B68" s="15" t="s">
        <v>129</v>
      </c>
      <c r="C68" s="16">
        <v>42380.9</v>
      </c>
      <c r="D68" s="16">
        <v>42994.2</v>
      </c>
      <c r="E68" s="16">
        <v>44804.2</v>
      </c>
      <c r="F68" s="16">
        <v>45732</v>
      </c>
      <c r="G68" s="16">
        <v>45732</v>
      </c>
    </row>
    <row r="69" spans="1:8" s="13" customFormat="1">
      <c r="A69" s="10" t="s">
        <v>28</v>
      </c>
      <c r="B69" s="11" t="s">
        <v>130</v>
      </c>
      <c r="C69" s="12">
        <f>SUM(C70:C73)</f>
        <v>77703.199999999997</v>
      </c>
      <c r="D69" s="12">
        <f>SUM(D70:D73)</f>
        <v>133963.4</v>
      </c>
      <c r="E69" s="12">
        <f>SUM(E70:E73)</f>
        <v>569365.9</v>
      </c>
      <c r="F69" s="12">
        <f>SUM(F70:F73)</f>
        <v>569707.30000000005</v>
      </c>
      <c r="G69" s="12">
        <v>571852.30000000005</v>
      </c>
      <c r="H69" s="3"/>
    </row>
    <row r="70" spans="1:8">
      <c r="A70" s="14" t="s">
        <v>29</v>
      </c>
      <c r="B70" s="15" t="s">
        <v>131</v>
      </c>
      <c r="C70" s="16">
        <v>100</v>
      </c>
      <c r="D70" s="16">
        <v>100</v>
      </c>
      <c r="E70" s="16">
        <v>100</v>
      </c>
      <c r="F70" s="16">
        <v>100</v>
      </c>
      <c r="G70" s="16">
        <v>100</v>
      </c>
    </row>
    <row r="71" spans="1:8">
      <c r="A71" s="14" t="s">
        <v>45</v>
      </c>
      <c r="B71" s="15" t="s">
        <v>132</v>
      </c>
      <c r="C71" s="16">
        <v>47244.800000000003</v>
      </c>
      <c r="D71" s="16">
        <v>97817.4</v>
      </c>
      <c r="E71" s="16">
        <v>531339.9</v>
      </c>
      <c r="F71" s="16">
        <v>531311.80000000005</v>
      </c>
      <c r="G71" s="16">
        <v>533456.80000000005</v>
      </c>
    </row>
    <row r="72" spans="1:8">
      <c r="A72" s="14" t="s">
        <v>53</v>
      </c>
      <c r="B72" s="15" t="s">
        <v>133</v>
      </c>
      <c r="C72" s="16">
        <v>18382.2</v>
      </c>
      <c r="D72" s="16">
        <v>23118.9</v>
      </c>
      <c r="E72" s="16">
        <v>26048.9</v>
      </c>
      <c r="F72" s="16">
        <v>26377</v>
      </c>
      <c r="G72" s="16">
        <v>26376.9</v>
      </c>
    </row>
    <row r="73" spans="1:8">
      <c r="A73" s="14" t="s">
        <v>54</v>
      </c>
      <c r="B73" s="15" t="s">
        <v>134</v>
      </c>
      <c r="C73" s="16">
        <v>11976.2</v>
      </c>
      <c r="D73" s="16">
        <v>12927.1</v>
      </c>
      <c r="E73" s="16">
        <v>11877.1</v>
      </c>
      <c r="F73" s="16">
        <v>11918.5</v>
      </c>
      <c r="G73" s="16">
        <v>11918.6</v>
      </c>
    </row>
    <row r="74" spans="1:8" s="13" customFormat="1">
      <c r="A74" s="10" t="s">
        <v>64</v>
      </c>
      <c r="B74" s="11" t="s">
        <v>135</v>
      </c>
      <c r="C74" s="12">
        <f>C75</f>
        <v>21285</v>
      </c>
      <c r="D74" s="12">
        <f>D75</f>
        <v>24456.2</v>
      </c>
      <c r="E74" s="12">
        <f>E75</f>
        <v>25086.2</v>
      </c>
      <c r="F74" s="12">
        <f>F75</f>
        <v>26986.2</v>
      </c>
      <c r="G74" s="12">
        <v>26986.2</v>
      </c>
      <c r="H74" s="3"/>
    </row>
    <row r="75" spans="1:8">
      <c r="A75" s="14" t="s">
        <v>65</v>
      </c>
      <c r="B75" s="15" t="s">
        <v>136</v>
      </c>
      <c r="C75" s="16">
        <v>21285</v>
      </c>
      <c r="D75" s="16">
        <v>24456.2</v>
      </c>
      <c r="E75" s="16">
        <f>'[3]2017'!$H$1840</f>
        <v>25086.2</v>
      </c>
      <c r="F75" s="16">
        <v>26986.2</v>
      </c>
      <c r="G75" s="16">
        <v>26986.2</v>
      </c>
    </row>
    <row r="76" spans="1:8" s="13" customFormat="1" ht="17.25" customHeight="1">
      <c r="A76" s="10" t="s">
        <v>33</v>
      </c>
      <c r="B76" s="11" t="s">
        <v>137</v>
      </c>
      <c r="C76" s="12">
        <f>C77</f>
        <v>50780.9</v>
      </c>
      <c r="D76" s="12">
        <f>D77</f>
        <v>50780.9</v>
      </c>
      <c r="E76" s="12">
        <f>E77</f>
        <v>50780.9</v>
      </c>
      <c r="F76" s="12">
        <f>F77</f>
        <v>50780.9</v>
      </c>
      <c r="G76" s="12">
        <v>50780.9</v>
      </c>
      <c r="H76" s="3"/>
    </row>
    <row r="77" spans="1:8" ht="30">
      <c r="A77" s="14" t="s">
        <v>34</v>
      </c>
      <c r="B77" s="15" t="s">
        <v>138</v>
      </c>
      <c r="C77" s="16">
        <v>50780.9</v>
      </c>
      <c r="D77" s="16">
        <v>50780.9</v>
      </c>
      <c r="E77" s="16">
        <f>'[3]2017'!$H$920</f>
        <v>50780.9</v>
      </c>
      <c r="F77" s="16">
        <v>50780.9</v>
      </c>
      <c r="G77" s="16">
        <v>50780.9</v>
      </c>
    </row>
    <row r="78" spans="1:8" s="13" customFormat="1" ht="28.5">
      <c r="A78" s="10" t="s">
        <v>139</v>
      </c>
      <c r="B78" s="11" t="s">
        <v>140</v>
      </c>
      <c r="C78" s="12">
        <f>SUM(C79:C81)</f>
        <v>1631747.6</v>
      </c>
      <c r="D78" s="12">
        <f>SUM(D79:D81)</f>
        <v>1676186.3</v>
      </c>
      <c r="E78" s="12">
        <f>SUM(E79:E81)</f>
        <v>1711629</v>
      </c>
      <c r="F78" s="12">
        <f>SUM(F79:F81)</f>
        <v>1763882.4</v>
      </c>
      <c r="G78" s="12">
        <v>1804838.4</v>
      </c>
      <c r="H78" s="3"/>
    </row>
    <row r="79" spans="1:8" ht="31.5" customHeight="1">
      <c r="A79" s="14" t="s">
        <v>38</v>
      </c>
      <c r="B79" s="15" t="s">
        <v>141</v>
      </c>
      <c r="C79" s="16">
        <v>1361857.1</v>
      </c>
      <c r="D79" s="16">
        <v>1361857.1</v>
      </c>
      <c r="E79" s="16">
        <f>'[3]2017'!$H$941</f>
        <v>1361857.1</v>
      </c>
      <c r="F79" s="16">
        <v>1361857.1</v>
      </c>
      <c r="G79" s="16">
        <v>1361857.1</v>
      </c>
    </row>
    <row r="80" spans="1:8">
      <c r="A80" s="14" t="s">
        <v>39</v>
      </c>
      <c r="B80" s="15" t="s">
        <v>142</v>
      </c>
      <c r="C80" s="16">
        <v>200287.3</v>
      </c>
      <c r="D80" s="16">
        <v>244726</v>
      </c>
      <c r="E80" s="16">
        <f>'[3]2017'!$H$946+'[3]2017'!$H$2282</f>
        <v>279614.5</v>
      </c>
      <c r="F80" s="16">
        <v>331867.90000000002</v>
      </c>
      <c r="G80" s="16">
        <v>373948.5</v>
      </c>
    </row>
    <row r="81" spans="1:8">
      <c r="A81" s="14" t="s">
        <v>47</v>
      </c>
      <c r="B81" s="15" t="s">
        <v>143</v>
      </c>
      <c r="C81" s="16">
        <v>69603.199999999997</v>
      </c>
      <c r="D81" s="16">
        <v>69603.199999999997</v>
      </c>
      <c r="E81" s="16">
        <f>'[3]2017'!$H$951+'[3]2017'!$H$1225</f>
        <v>70157.399999999994</v>
      </c>
      <c r="F81" s="16">
        <v>70157.399999999994</v>
      </c>
      <c r="G81" s="16">
        <v>69032.800000000003</v>
      </c>
    </row>
    <row r="82" spans="1:8" s="13" customFormat="1">
      <c r="A82" s="17" t="s">
        <v>151</v>
      </c>
      <c r="B82" s="18"/>
      <c r="C82" s="19">
        <f>C78+C76+C74+C69+C63+C56+C53+C45+C41+C36+C26+C22+C19+C10</f>
        <v>14087359.4</v>
      </c>
      <c r="D82" s="19">
        <f>D78+D76+D74+D69+D63+D56+D53+D45+D41+D36+D26+D22+D19+D10</f>
        <v>15762443</v>
      </c>
      <c r="E82" s="19">
        <f>E78+E76+E74+E69+E63+E56+E53+E45+E41+E36+E26+E22+E19+E10</f>
        <v>16608573.5</v>
      </c>
      <c r="F82" s="19">
        <f>F78+F76+F74+F69+F63+F56+F53+F45+F41+F36+F26+F22+F19+F10</f>
        <v>16898625.699999999</v>
      </c>
      <c r="G82" s="19">
        <v>16926862.199999999</v>
      </c>
      <c r="H82" s="3"/>
    </row>
    <row r="83" spans="1:8">
      <c r="G83" s="3"/>
    </row>
    <row r="84" spans="1:8">
      <c r="G84" s="3"/>
    </row>
    <row r="85" spans="1:8">
      <c r="G85" s="3"/>
    </row>
    <row r="86" spans="1:8">
      <c r="G86" s="3"/>
    </row>
  </sheetData>
  <mergeCells count="8">
    <mergeCell ref="F8:F9"/>
    <mergeCell ref="A6:G6"/>
    <mergeCell ref="A8:A9"/>
    <mergeCell ref="B8:B9"/>
    <mergeCell ref="G8:G9"/>
    <mergeCell ref="D8:D9"/>
    <mergeCell ref="E8:E9"/>
    <mergeCell ref="C8:C9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доходы</vt:lpstr>
      <vt:lpstr>расходы</vt:lpstr>
      <vt:lpstr>доходы!Заголовки_для_печати</vt:lpstr>
      <vt:lpstr>расходы!Заголовки_для_печати</vt:lpstr>
      <vt:lpstr>доходы!Область_печати</vt:lpstr>
      <vt:lpstr>расходы!Область_печати</vt:lpstr>
    </vt:vector>
  </TitlesOfParts>
  <Company>MINFIN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Серебренников</cp:lastModifiedBy>
  <cp:revision/>
  <cp:lastPrinted>2018-05-29T05:27:11Z</cp:lastPrinted>
  <dcterms:created xsi:type="dcterms:W3CDTF">2011-09-06T04:56:06Z</dcterms:created>
  <dcterms:modified xsi:type="dcterms:W3CDTF">2018-05-30T09:28:55Z</dcterms:modified>
</cp:coreProperties>
</file>