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Апрель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O59" i="2" l="1"/>
  <c r="P59" i="2"/>
  <c r="N59" i="2"/>
  <c r="O19" i="2"/>
  <c r="P19" i="2"/>
  <c r="N19" i="2"/>
  <c r="I19" i="2"/>
  <c r="J19" i="2"/>
  <c r="H19" i="2"/>
  <c r="I59" i="2"/>
  <c r="J59" i="2"/>
  <c r="H59" i="2"/>
  <c r="R59" i="2"/>
  <c r="S59" i="2"/>
  <c r="Q59" i="2"/>
  <c r="C19" i="2"/>
  <c r="D19" i="2"/>
  <c r="E19" i="2"/>
  <c r="F19" i="2"/>
  <c r="G19" i="2"/>
  <c r="K19" i="2"/>
  <c r="L19" i="2"/>
  <c r="M19" i="2"/>
  <c r="Q19" i="2"/>
  <c r="R19" i="2"/>
  <c r="S19" i="2"/>
  <c r="B19" i="2"/>
  <c r="G59" i="2"/>
  <c r="B59" i="2"/>
  <c r="E59" i="2"/>
  <c r="K59" i="2"/>
  <c r="M59" i="2"/>
  <c r="D59" i="2"/>
</calcChain>
</file>

<file path=xl/sharedStrings.xml><?xml version="1.0" encoding="utf-8"?>
<sst xmlns="http://schemas.openxmlformats.org/spreadsheetml/2006/main" count="267" uniqueCount="61">
  <si>
    <t>Анализ поступлений налоговых и неналоговых доходов в консолидированный бюджет Республики Алтай</t>
  </si>
  <si>
    <t>по состоянию на  1 мая 2024 г.</t>
  </si>
  <si>
    <t>Республика Алтай</t>
  </si>
  <si>
    <t>Единица измерения:  руб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</si>
  <si>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</si>
  <si>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</si>
  <si>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</si>
  <si>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</si>
  <si>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</si>
  <si>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</si>
  <si>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</si>
  <si>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</si>
  <si>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</si>
  <si>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</si>
  <si>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</si>
  <si>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</si>
  <si>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</si>
  <si>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</si>
  <si>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</si>
  <si>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</si>
  <si>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</si>
  <si>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</si>
  <si>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</si>
  <si>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</si>
  <si>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</si>
  <si>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</si>
  <si>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</si>
  <si>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</si>
  <si>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</si>
  <si>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</si>
  <si>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</si>
  <si>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</si>
  <si>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</si>
  <si>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</si>
  <si>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</si>
  <si>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</si>
  <si>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</si>
  <si>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</si>
  <si>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</si>
  <si>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</si>
  <si>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</si>
  <si>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</si>
  <si>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</si>
  <si>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</si>
  <si>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</si>
  <si>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</si>
  <si>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</si>
  <si>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</si>
  <si>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</si>
  <si>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</si>
  <si>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</si>
  <si>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</si>
  <si>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</si>
  <si>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</si>
  <si>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</si>
  <si>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</si>
  <si>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</si>
  <si>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</si>
  <si>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</si>
  <si>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безх учета ДФ</t>
  </si>
  <si>
    <t>Источники формирования ДФ 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</si>
</sst>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_р_."/>
    <numFmt numFmtId="165" formatCode="#,##0.000"/>
    <numFmt numFmtId="166" formatCode="#,##0.0"/>
  </numFmts>
  <fonts count="29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0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</cellStyleXfs>
  <cellXfs count="68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5" fontId="10" fillId="0" borderId="3" xfId="31" applyNumberFormat="1" applyProtection="1">
      <alignment horizontal="right" shrinkToFi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2" fillId="0" borderId="1" xfId="4" applyNumberFormat="1" applyProtection="1">
      <alignment horizontal="center"/>
    </xf>
    <xf numFmtId="0" fontId="8" fillId="2" borderId="3" xfId="18" applyNumberFormat="1" applyProtection="1">
      <alignment horizontal="center" vertical="center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165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64" fontId="23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6" fontId="24" fillId="3" borderId="3" xfId="26" applyNumberFormat="1" applyFont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31" applyNumberFormat="1" applyFont="1" applyFill="1" applyProtection="1">
      <alignment horizontal="right" shrinkToFit="1"/>
    </xf>
    <xf numFmtId="166" fontId="21" fillId="5" borderId="3" xfId="35" applyNumberFormat="1" applyFont="1" applyFill="1" applyProtection="1">
      <alignment horizontal="right" shrinkToFit="1"/>
    </xf>
    <xf numFmtId="166" fontId="21" fillId="3" borderId="3" xfId="35" applyNumberFormat="1" applyFont="1" applyProtection="1">
      <alignment horizontal="right" shrinkToFit="1"/>
    </xf>
    <xf numFmtId="164" fontId="25" fillId="0" borderId="3" xfId="29" applyNumberFormat="1" applyFont="1" applyProtection="1">
      <alignment vertical="top" wrapText="1"/>
    </xf>
    <xf numFmtId="164" fontId="23" fillId="6" borderId="3" xfId="36" applyNumberFormat="1" applyFont="1" applyFill="1" applyProtection="1">
      <alignment vertical="top" wrapText="1"/>
    </xf>
    <xf numFmtId="164" fontId="26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6" fillId="0" borderId="3" xfId="39" applyNumberFormat="1" applyFont="1" applyProtection="1">
      <alignment vertical="top" wrapText="1"/>
    </xf>
    <xf numFmtId="165" fontId="0" fillId="0" borderId="0" xfId="0" applyNumberFormat="1" applyProtection="1">
      <protection locked="0"/>
    </xf>
    <xf numFmtId="164" fontId="26" fillId="0" borderId="3" xfId="29" applyNumberFormat="1" applyFont="1" applyProtection="1">
      <alignment vertical="top" wrapText="1"/>
    </xf>
    <xf numFmtId="164" fontId="26" fillId="0" borderId="3" xfId="40" applyNumberFormat="1" applyFont="1" applyProtection="1">
      <alignment horizontal="left" vertical="top" wrapText="1"/>
    </xf>
    <xf numFmtId="164" fontId="26" fillId="0" borderId="3" xfId="41" applyNumberFormat="1" applyFont="1" applyAlignment="1" applyProtection="1">
      <alignment horizontal="left" vertical="top" wrapText="1"/>
    </xf>
    <xf numFmtId="164" fontId="26" fillId="0" borderId="3" xfId="41" applyNumberFormat="1" applyFont="1" applyProtection="1">
      <alignment horizontal="left" vertical="top"/>
    </xf>
    <xf numFmtId="164" fontId="27" fillId="0" borderId="3" xfId="42" applyNumberFormat="1" applyFont="1" applyProtection="1">
      <alignment vertical="top" wrapText="1"/>
    </xf>
    <xf numFmtId="0" fontId="28" fillId="0" borderId="0" xfId="0" applyFont="1" applyProtection="1">
      <protection locked="0"/>
    </xf>
  </cellXfs>
  <cellStyles count="50">
    <cellStyle name="br" xfId="45"/>
    <cellStyle name="col" xfId="44"/>
    <cellStyle name="st48" xfId="15"/>
    <cellStyle name="style0" xfId="46"/>
    <cellStyle name="td" xfId="47"/>
    <cellStyle name="tr" xfId="43"/>
    <cellStyle name="xl21" xfId="48"/>
    <cellStyle name="xl22" xfId="1"/>
    <cellStyle name="xl23" xfId="12"/>
    <cellStyle name="xl24" xfId="14"/>
    <cellStyle name="xl25" xfId="16"/>
    <cellStyle name="xl26" xfId="17"/>
    <cellStyle name="xl27" xfId="18"/>
    <cellStyle name="xl28" xfId="20"/>
    <cellStyle name="xl29" xfId="24"/>
    <cellStyle name="xl30" xfId="27"/>
    <cellStyle name="xl31" xfId="29"/>
    <cellStyle name="xl32" xfId="32"/>
    <cellStyle name="xl33" xfId="36"/>
    <cellStyle name="xl34" xfId="37"/>
    <cellStyle name="xl35" xfId="39"/>
    <cellStyle name="xl36" xfId="40"/>
    <cellStyle name="xl37" xfId="41"/>
    <cellStyle name="xl38" xfId="42"/>
    <cellStyle name="xl39" xfId="2"/>
    <cellStyle name="xl40" xfId="19"/>
    <cellStyle name="xl41" xfId="21"/>
    <cellStyle name="xl42" xfId="25"/>
    <cellStyle name="xl43" xfId="28"/>
    <cellStyle name="xl44" xfId="30"/>
    <cellStyle name="xl45" xfId="33"/>
    <cellStyle name="xl46" xfId="38"/>
    <cellStyle name="xl47" xfId="7"/>
    <cellStyle name="xl48" xfId="22"/>
    <cellStyle name="xl49" xfId="26"/>
    <cellStyle name="xl50" xfId="31"/>
    <cellStyle name="xl51" xfId="34"/>
    <cellStyle name="xl52" xfId="49"/>
    <cellStyle name="xl53" xfId="35"/>
    <cellStyle name="xl54" xfId="3"/>
    <cellStyle name="xl55" xfId="4"/>
    <cellStyle name="xl56" xfId="6"/>
    <cellStyle name="xl57" xfId="8"/>
    <cellStyle name="xl58" xfId="10"/>
    <cellStyle name="xl59" xfId="9"/>
    <cellStyle name="xl60" xfId="11"/>
    <cellStyle name="xl61" xfId="13"/>
    <cellStyle name="xl62" xfId="23"/>
    <cellStyle name="xl63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33" zoomScaleNormal="100" zoomScaleSheetLayoutView="100" workbookViewId="0">
      <selection activeCell="E63" sqref="E63"/>
    </sheetView>
  </sheetViews>
  <sheetFormatPr defaultColWidth="31" defaultRowHeight="15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1.7109375" style="1" customWidth="1"/>
    <col min="7" max="7" width="11.28515625" style="1" customWidth="1"/>
    <col min="8" max="8" width="7.140625" style="67" customWidth="1"/>
    <col min="9" max="9" width="8" style="67" customWidth="1"/>
    <col min="10" max="10" width="5.7109375" style="67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9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7109375" style="1" customWidth="1"/>
    <col min="21" max="21" width="14.140625" style="1" customWidth="1"/>
    <col min="22" max="22" width="13" style="1" customWidth="1"/>
    <col min="23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32"/>
      <c r="I1" s="32"/>
      <c r="J1" s="32"/>
      <c r="K1" s="3"/>
      <c r="L1" s="3"/>
      <c r="M1" s="3"/>
      <c r="N1" s="3"/>
      <c r="O1" s="4"/>
      <c r="P1" s="4"/>
      <c r="Q1" s="4"/>
      <c r="R1" s="26"/>
      <c r="S1" s="27"/>
    </row>
    <row r="2" spans="1:19" hidden="1" x14ac:dyDescent="0.25">
      <c r="A2" s="2"/>
      <c r="B2" s="3"/>
      <c r="C2" s="3"/>
      <c r="D2" s="3"/>
      <c r="E2" s="3"/>
      <c r="F2" s="3"/>
      <c r="G2" s="3"/>
      <c r="H2" s="32"/>
      <c r="I2" s="32"/>
      <c r="J2" s="32"/>
      <c r="K2" s="3"/>
      <c r="L2" s="3"/>
      <c r="M2" s="3"/>
      <c r="N2" s="3"/>
      <c r="O2" s="4"/>
      <c r="P2" s="4"/>
      <c r="Q2" s="4"/>
      <c r="R2" s="28"/>
      <c r="S2" s="29"/>
    </row>
    <row r="3" spans="1:19" ht="18.75" hidden="1" x14ac:dyDescent="0.3">
      <c r="A3" s="2"/>
      <c r="B3" s="5"/>
      <c r="C3" s="5"/>
      <c r="D3" s="5"/>
      <c r="E3" s="5"/>
      <c r="F3" s="5"/>
      <c r="G3" s="5"/>
      <c r="H3" s="33"/>
      <c r="I3" s="33"/>
      <c r="J3" s="33"/>
      <c r="K3" s="5"/>
      <c r="L3" s="5"/>
      <c r="M3" s="5"/>
      <c r="N3" s="5"/>
      <c r="O3" s="4"/>
      <c r="P3" s="4"/>
      <c r="Q3" s="4"/>
      <c r="R3" s="26"/>
      <c r="S3" s="27"/>
    </row>
    <row r="4" spans="1:19" ht="18.75" hidden="1" x14ac:dyDescent="0.3">
      <c r="A4" s="2"/>
      <c r="B4" s="5"/>
      <c r="C4" s="5"/>
      <c r="D4" s="5"/>
      <c r="E4" s="5"/>
      <c r="F4" s="5"/>
      <c r="G4" s="5"/>
      <c r="H4" s="33"/>
      <c r="I4" s="33"/>
      <c r="J4" s="33"/>
      <c r="K4" s="5"/>
      <c r="L4" s="5"/>
      <c r="M4" s="5"/>
      <c r="N4" s="5"/>
      <c r="O4" s="4"/>
      <c r="P4" s="4"/>
      <c r="Q4" s="4"/>
      <c r="R4" s="4"/>
      <c r="S4" s="16"/>
    </row>
    <row r="5" spans="1:19" ht="18.75" x14ac:dyDescent="0.3">
      <c r="A5" s="30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8.75" hidden="1" x14ac:dyDescent="0.3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15.75" x14ac:dyDescent="0.25">
      <c r="A7" s="20" t="s">
        <v>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5.75" hidden="1" x14ac:dyDescent="0.25">
      <c r="A8" s="6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25">
      <c r="A9" s="7"/>
      <c r="B9" s="3"/>
      <c r="C9" s="3"/>
      <c r="D9" s="3"/>
      <c r="E9" s="24" t="s">
        <v>2</v>
      </c>
      <c r="F9" s="25"/>
      <c r="G9" s="25"/>
      <c r="H9" s="32"/>
      <c r="I9" s="32"/>
      <c r="J9" s="32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32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34" t="s">
        <v>3</v>
      </c>
      <c r="B11" s="3"/>
      <c r="C11" s="3"/>
      <c r="D11" s="3"/>
      <c r="E11" s="3"/>
      <c r="F11" s="3"/>
      <c r="G11" s="3"/>
      <c r="H11" s="32"/>
      <c r="I11" s="32"/>
      <c r="J11" s="32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8"/>
      <c r="B12" s="3"/>
      <c r="C12" s="3"/>
      <c r="D12" s="3"/>
      <c r="E12" s="3"/>
      <c r="F12" s="3"/>
      <c r="G12" s="3"/>
      <c r="H12" s="32"/>
      <c r="I12" s="32"/>
      <c r="J12" s="32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18" t="s">
        <v>4</v>
      </c>
      <c r="B13" s="18" t="s">
        <v>5</v>
      </c>
      <c r="C13" s="19"/>
      <c r="D13" s="19"/>
      <c r="E13" s="18" t="s">
        <v>6</v>
      </c>
      <c r="F13" s="19"/>
      <c r="G13" s="19"/>
      <c r="H13" s="35" t="s">
        <v>7</v>
      </c>
      <c r="I13" s="36"/>
      <c r="J13" s="36"/>
      <c r="K13" s="18" t="s">
        <v>8</v>
      </c>
      <c r="L13" s="19"/>
      <c r="M13" s="19"/>
      <c r="N13" s="18" t="s">
        <v>9</v>
      </c>
      <c r="O13" s="19"/>
      <c r="P13" s="19"/>
      <c r="Q13" s="18" t="s">
        <v>10</v>
      </c>
      <c r="R13" s="19"/>
      <c r="S13" s="19"/>
    </row>
    <row r="14" spans="1:19" x14ac:dyDescent="0.25">
      <c r="A14" s="19"/>
      <c r="B14" s="19"/>
      <c r="C14" s="19"/>
      <c r="D14" s="19"/>
      <c r="E14" s="19"/>
      <c r="F14" s="19"/>
      <c r="G14" s="19"/>
      <c r="H14" s="36"/>
      <c r="I14" s="36"/>
      <c r="J14" s="36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5">
      <c r="A15" s="19"/>
      <c r="B15" s="18" t="s">
        <v>11</v>
      </c>
      <c r="C15" s="18" t="s">
        <v>12</v>
      </c>
      <c r="D15" s="19"/>
      <c r="E15" s="18" t="s">
        <v>11</v>
      </c>
      <c r="F15" s="18" t="s">
        <v>12</v>
      </c>
      <c r="G15" s="19"/>
      <c r="H15" s="37" t="s">
        <v>13</v>
      </c>
      <c r="I15" s="37" t="s">
        <v>12</v>
      </c>
      <c r="J15" s="38"/>
      <c r="K15" s="18" t="s">
        <v>13</v>
      </c>
      <c r="L15" s="18" t="s">
        <v>12</v>
      </c>
      <c r="M15" s="19"/>
      <c r="N15" s="18" t="s">
        <v>13</v>
      </c>
      <c r="O15" s="18" t="s">
        <v>12</v>
      </c>
      <c r="P15" s="19"/>
      <c r="Q15" s="18" t="s">
        <v>13</v>
      </c>
      <c r="R15" s="18" t="s">
        <v>12</v>
      </c>
      <c r="S15" s="19"/>
    </row>
    <row r="16" spans="1:19" ht="22.5" x14ac:dyDescent="0.25">
      <c r="A16" s="19"/>
      <c r="B16" s="19"/>
      <c r="C16" s="17" t="s">
        <v>14</v>
      </c>
      <c r="D16" s="17" t="s">
        <v>15</v>
      </c>
      <c r="E16" s="19"/>
      <c r="F16" s="17" t="s">
        <v>16</v>
      </c>
      <c r="G16" s="17" t="s">
        <v>15</v>
      </c>
      <c r="H16" s="38"/>
      <c r="I16" s="39" t="s">
        <v>14</v>
      </c>
      <c r="J16" s="39" t="s">
        <v>17</v>
      </c>
      <c r="K16" s="19"/>
      <c r="L16" s="17" t="s">
        <v>14</v>
      </c>
      <c r="M16" s="17" t="s">
        <v>17</v>
      </c>
      <c r="N16" s="19"/>
      <c r="O16" s="17" t="s">
        <v>14</v>
      </c>
      <c r="P16" s="17" t="s">
        <v>17</v>
      </c>
      <c r="Q16" s="19"/>
      <c r="R16" s="17" t="s">
        <v>14</v>
      </c>
      <c r="S16" s="17" t="s">
        <v>17</v>
      </c>
    </row>
    <row r="17" spans="1:22" hidden="1" x14ac:dyDescent="0.25">
      <c r="A17" s="9">
        <v>1</v>
      </c>
      <c r="B17" s="10">
        <v>3</v>
      </c>
      <c r="C17" s="10">
        <v>4</v>
      </c>
      <c r="D17" s="10">
        <v>5</v>
      </c>
      <c r="E17" s="10">
        <v>6</v>
      </c>
      <c r="F17" s="10">
        <v>7</v>
      </c>
      <c r="G17" s="10">
        <v>8</v>
      </c>
      <c r="H17" s="40">
        <v>9</v>
      </c>
      <c r="I17" s="40">
        <v>10</v>
      </c>
      <c r="J17" s="40">
        <v>11</v>
      </c>
      <c r="K17" s="10">
        <v>12</v>
      </c>
      <c r="L17" s="10">
        <v>13</v>
      </c>
      <c r="M17" s="10">
        <v>14</v>
      </c>
      <c r="N17" s="10">
        <v>15</v>
      </c>
      <c r="O17" s="10">
        <v>16</v>
      </c>
      <c r="P17" s="10">
        <v>17</v>
      </c>
      <c r="Q17" s="10">
        <v>18</v>
      </c>
      <c r="R17" s="10">
        <v>19</v>
      </c>
      <c r="S17" s="10">
        <v>20</v>
      </c>
    </row>
    <row r="18" spans="1:22" s="45" customFormat="1" ht="24.75" customHeight="1" x14ac:dyDescent="0.25">
      <c r="A18" s="41" t="s">
        <v>18</v>
      </c>
      <c r="B18" s="42">
        <v>3974621.8769999999</v>
      </c>
      <c r="C18" s="42">
        <v>2735151.5830000001</v>
      </c>
      <c r="D18" s="42">
        <v>1239471.3389999999</v>
      </c>
      <c r="E18" s="42">
        <v>15414645.944</v>
      </c>
      <c r="F18" s="42">
        <v>11351851.800000001</v>
      </c>
      <c r="G18" s="42">
        <v>4063232.1439999999</v>
      </c>
      <c r="H18" s="43">
        <v>25.785</v>
      </c>
      <c r="I18" s="43">
        <v>24.094000000000001</v>
      </c>
      <c r="J18" s="43">
        <v>30.504999999999999</v>
      </c>
      <c r="K18" s="42">
        <v>4255156.2819999997</v>
      </c>
      <c r="L18" s="42">
        <v>2756052.6189999999</v>
      </c>
      <c r="M18" s="42">
        <v>1499107.868</v>
      </c>
      <c r="N18" s="43">
        <v>93.406999999999996</v>
      </c>
      <c r="O18" s="43">
        <v>99.242000000000004</v>
      </c>
      <c r="P18" s="43">
        <v>82.680999999999997</v>
      </c>
      <c r="Q18" s="42">
        <v>-280534.40500000003</v>
      </c>
      <c r="R18" s="42">
        <v>-20901.036</v>
      </c>
      <c r="S18" s="42">
        <v>-259636.52900000001</v>
      </c>
      <c r="T18" s="44"/>
      <c r="U18" s="44"/>
      <c r="V18" s="44"/>
    </row>
    <row r="19" spans="1:22" s="45" customFormat="1" ht="24.75" customHeight="1" x14ac:dyDescent="0.25">
      <c r="A19" s="46" t="s">
        <v>59</v>
      </c>
      <c r="B19" s="47">
        <f>B18-B59</f>
        <v>2907977.8549999995</v>
      </c>
      <c r="C19" s="47">
        <f t="shared" ref="C19:S19" si="0">C18-C59</f>
        <v>1712653.781</v>
      </c>
      <c r="D19" s="47">
        <f t="shared" si="0"/>
        <v>1195325.1189999999</v>
      </c>
      <c r="E19" s="47">
        <f t="shared" si="0"/>
        <v>11138977.138</v>
      </c>
      <c r="F19" s="47">
        <f t="shared" si="0"/>
        <v>7249777.8000000007</v>
      </c>
      <c r="G19" s="47">
        <f t="shared" si="0"/>
        <v>3889637.338</v>
      </c>
      <c r="H19" s="47">
        <f>B19*100/E19</f>
        <v>26.106327528760204</v>
      </c>
      <c r="I19" s="47">
        <f t="shared" ref="I19:J19" si="1">C19*100/F19</f>
        <v>23.623534793024962</v>
      </c>
      <c r="J19" s="47">
        <f t="shared" si="1"/>
        <v>30.731017190785717</v>
      </c>
      <c r="K19" s="47">
        <f t="shared" si="0"/>
        <v>2993531.3469999996</v>
      </c>
      <c r="L19" s="47">
        <f t="shared" si="0"/>
        <v>1549459.551</v>
      </c>
      <c r="M19" s="47">
        <f t="shared" si="0"/>
        <v>1444076.0009999999</v>
      </c>
      <c r="N19" s="50">
        <f>B19*100/K19</f>
        <v>97.142054580930363</v>
      </c>
      <c r="O19" s="50">
        <f t="shared" ref="O19:P19" si="2">C19*100/L19</f>
        <v>110.53233237967888</v>
      </c>
      <c r="P19" s="50">
        <f t="shared" si="2"/>
        <v>82.774391248954771</v>
      </c>
      <c r="Q19" s="47">
        <f t="shared" si="0"/>
        <v>-85553.492000000086</v>
      </c>
      <c r="R19" s="47">
        <f t="shared" si="0"/>
        <v>163194.22999999995</v>
      </c>
      <c r="S19" s="47">
        <f t="shared" si="0"/>
        <v>-248750.88200000001</v>
      </c>
    </row>
    <row r="20" spans="1:22" s="45" customFormat="1" x14ac:dyDescent="0.25">
      <c r="A20" s="48" t="s">
        <v>19</v>
      </c>
      <c r="B20" s="42">
        <v>3478420.7</v>
      </c>
      <c r="C20" s="42">
        <v>2485009.4900000002</v>
      </c>
      <c r="D20" s="42">
        <v>993411.21</v>
      </c>
      <c r="E20" s="42">
        <v>14253082.58</v>
      </c>
      <c r="F20" s="42">
        <v>10638395.800000001</v>
      </c>
      <c r="G20" s="42">
        <v>3614686.78</v>
      </c>
      <c r="H20" s="43">
        <v>24.405000000000001</v>
      </c>
      <c r="I20" s="43">
        <v>23.359000000000002</v>
      </c>
      <c r="J20" s="43">
        <v>27.483000000000001</v>
      </c>
      <c r="K20" s="42">
        <v>3793371.28</v>
      </c>
      <c r="L20" s="42">
        <v>2542394.1</v>
      </c>
      <c r="M20" s="42">
        <v>1250977.18</v>
      </c>
      <c r="N20" s="43">
        <v>91.697000000000003</v>
      </c>
      <c r="O20" s="43">
        <v>97.742999999999995</v>
      </c>
      <c r="P20" s="43">
        <v>79.411000000000001</v>
      </c>
      <c r="Q20" s="42">
        <v>-314950.58</v>
      </c>
      <c r="R20" s="42">
        <v>-57384.61</v>
      </c>
      <c r="S20" s="42">
        <v>-257565.97</v>
      </c>
    </row>
    <row r="21" spans="1:22" x14ac:dyDescent="0.25">
      <c r="A21" s="12" t="s">
        <v>20</v>
      </c>
      <c r="B21" s="13">
        <v>286982.67599999998</v>
      </c>
      <c r="C21" s="13">
        <v>286982.67599999998</v>
      </c>
      <c r="D21" s="13" t="s">
        <v>21</v>
      </c>
      <c r="E21" s="13">
        <v>1878917.6</v>
      </c>
      <c r="F21" s="13">
        <v>1878917.6</v>
      </c>
      <c r="G21" s="13" t="s">
        <v>21</v>
      </c>
      <c r="H21" s="49">
        <v>15.273999999999999</v>
      </c>
      <c r="I21" s="49">
        <v>15.273999999999999</v>
      </c>
      <c r="J21" s="49" t="s">
        <v>21</v>
      </c>
      <c r="K21" s="13">
        <v>549033.36699999997</v>
      </c>
      <c r="L21" s="13">
        <v>549033.36699999997</v>
      </c>
      <c r="M21" s="13" t="s">
        <v>21</v>
      </c>
      <c r="N21" s="50">
        <v>52.271000000000001</v>
      </c>
      <c r="O21" s="50">
        <v>52.271000000000001</v>
      </c>
      <c r="P21" s="50" t="s">
        <v>21</v>
      </c>
      <c r="Q21" s="13">
        <v>-262050.69099999999</v>
      </c>
      <c r="R21" s="13">
        <v>-262050.69099999999</v>
      </c>
      <c r="S21" s="13" t="s">
        <v>21</v>
      </c>
    </row>
    <row r="22" spans="1:22" x14ac:dyDescent="0.25">
      <c r="A22" s="12" t="s">
        <v>22</v>
      </c>
      <c r="B22" s="13">
        <v>1458309.8559999999</v>
      </c>
      <c r="C22" s="13">
        <v>835939.74600000004</v>
      </c>
      <c r="D22" s="13">
        <v>622370.11</v>
      </c>
      <c r="E22" s="13">
        <v>5686724.0899999999</v>
      </c>
      <c r="F22" s="13">
        <v>3335001</v>
      </c>
      <c r="G22" s="13">
        <v>2351723.09</v>
      </c>
      <c r="H22" s="49">
        <v>25.643999999999998</v>
      </c>
      <c r="I22" s="49">
        <v>25.065999999999999</v>
      </c>
      <c r="J22" s="49">
        <v>26.463999999999999</v>
      </c>
      <c r="K22" s="13">
        <v>1123413.8430000001</v>
      </c>
      <c r="L22" s="13">
        <v>634265.36</v>
      </c>
      <c r="M22" s="13">
        <v>489148.48300000001</v>
      </c>
      <c r="N22" s="50">
        <v>129.81100000000001</v>
      </c>
      <c r="O22" s="50">
        <v>131.797</v>
      </c>
      <c r="P22" s="50">
        <v>127.235</v>
      </c>
      <c r="Q22" s="13">
        <v>334896.01299999998</v>
      </c>
      <c r="R22" s="13">
        <v>201674.386</v>
      </c>
      <c r="S22" s="13">
        <v>133221.62700000001</v>
      </c>
    </row>
    <row r="23" spans="1:22" ht="24" x14ac:dyDescent="0.25">
      <c r="A23" s="51" t="s">
        <v>23</v>
      </c>
      <c r="B23" s="52">
        <v>1034655.704</v>
      </c>
      <c r="C23" s="52">
        <v>990509.48400000005</v>
      </c>
      <c r="D23" s="52">
        <v>44146.22</v>
      </c>
      <c r="E23" s="52">
        <v>4064122.8059999999</v>
      </c>
      <c r="F23" s="52">
        <v>3890528</v>
      </c>
      <c r="G23" s="52">
        <v>173594.80600000001</v>
      </c>
      <c r="H23" s="43">
        <v>25.457999999999998</v>
      </c>
      <c r="I23" s="43">
        <v>25.46</v>
      </c>
      <c r="J23" s="43">
        <v>25.431000000000001</v>
      </c>
      <c r="K23" s="52">
        <v>1252787.321</v>
      </c>
      <c r="L23" s="52">
        <v>1197755.4539999999</v>
      </c>
      <c r="M23" s="52">
        <v>55031.866999999998</v>
      </c>
      <c r="N23" s="43">
        <v>82.587999999999994</v>
      </c>
      <c r="O23" s="43">
        <v>82.697000000000003</v>
      </c>
      <c r="P23" s="43">
        <v>80.218999999999994</v>
      </c>
      <c r="Q23" s="52">
        <v>-218131.617</v>
      </c>
      <c r="R23" s="52">
        <v>-207245.97</v>
      </c>
      <c r="S23" s="52">
        <v>-10885.647000000001</v>
      </c>
    </row>
    <row r="24" spans="1:22" s="45" customFormat="1" x14ac:dyDescent="0.25">
      <c r="A24" s="14" t="s">
        <v>24</v>
      </c>
      <c r="B24" s="11">
        <v>974898.42599999998</v>
      </c>
      <c r="C24" s="11">
        <v>930752.20600000001</v>
      </c>
      <c r="D24" s="11">
        <v>44146.22</v>
      </c>
      <c r="E24" s="11">
        <v>3833566.8059999999</v>
      </c>
      <c r="F24" s="11">
        <v>3659972</v>
      </c>
      <c r="G24" s="11">
        <v>173594.80600000001</v>
      </c>
      <c r="H24" s="49">
        <v>25.431000000000001</v>
      </c>
      <c r="I24" s="49">
        <v>25.431000000000001</v>
      </c>
      <c r="J24" s="49">
        <v>25.431000000000001</v>
      </c>
      <c r="K24" s="11">
        <v>1183300.3629999999</v>
      </c>
      <c r="L24" s="11">
        <v>1128268.496</v>
      </c>
      <c r="M24" s="11">
        <v>55031.866999999998</v>
      </c>
      <c r="N24" s="50">
        <v>82.388000000000005</v>
      </c>
      <c r="O24" s="50">
        <v>82.494</v>
      </c>
      <c r="P24" s="50">
        <v>80.218999999999994</v>
      </c>
      <c r="Q24" s="11">
        <v>-208401.93700000001</v>
      </c>
      <c r="R24" s="11">
        <v>-197516.29</v>
      </c>
      <c r="S24" s="11">
        <v>-10885.647000000001</v>
      </c>
    </row>
    <row r="25" spans="1:22" ht="24" x14ac:dyDescent="0.25">
      <c r="A25" s="14" t="s">
        <v>25</v>
      </c>
      <c r="B25" s="11">
        <v>294307.70600000001</v>
      </c>
      <c r="C25" s="11">
        <v>250161.486</v>
      </c>
      <c r="D25" s="11">
        <v>44146.22</v>
      </c>
      <c r="E25" s="11">
        <v>1157297.8060000001</v>
      </c>
      <c r="F25" s="11">
        <v>983703</v>
      </c>
      <c r="G25" s="11">
        <v>173594.80600000001</v>
      </c>
      <c r="H25" s="49">
        <v>25.431000000000001</v>
      </c>
      <c r="I25" s="49">
        <v>25.431000000000001</v>
      </c>
      <c r="J25" s="49">
        <v>25.431000000000001</v>
      </c>
      <c r="K25" s="11">
        <v>366879.11</v>
      </c>
      <c r="L25" s="11">
        <v>311847.24300000002</v>
      </c>
      <c r="M25" s="11">
        <v>55031.866999999998</v>
      </c>
      <c r="N25" s="50">
        <v>80.218999999999994</v>
      </c>
      <c r="O25" s="50">
        <v>80.218999999999994</v>
      </c>
      <c r="P25" s="50">
        <v>80.218999999999994</v>
      </c>
      <c r="Q25" s="11">
        <v>-72571.403999999995</v>
      </c>
      <c r="R25" s="11">
        <v>-61685.756999999998</v>
      </c>
      <c r="S25" s="11">
        <v>-10885.647000000001</v>
      </c>
    </row>
    <row r="26" spans="1:22" x14ac:dyDescent="0.25">
      <c r="A26" s="14" t="s">
        <v>26</v>
      </c>
      <c r="B26" s="11">
        <v>680590.72</v>
      </c>
      <c r="C26" s="11">
        <v>680590.72</v>
      </c>
      <c r="D26" s="11" t="s">
        <v>21</v>
      </c>
      <c r="E26" s="11">
        <v>2676269</v>
      </c>
      <c r="F26" s="11">
        <v>2676269</v>
      </c>
      <c r="G26" s="11" t="s">
        <v>21</v>
      </c>
      <c r="H26" s="49">
        <v>25.431000000000001</v>
      </c>
      <c r="I26" s="49">
        <v>25.431000000000001</v>
      </c>
      <c r="J26" s="49" t="s">
        <v>21</v>
      </c>
      <c r="K26" s="11">
        <v>816421.25300000003</v>
      </c>
      <c r="L26" s="11">
        <v>816421.25300000003</v>
      </c>
      <c r="M26" s="11" t="s">
        <v>21</v>
      </c>
      <c r="N26" s="50">
        <v>83.363</v>
      </c>
      <c r="O26" s="50">
        <v>83.363</v>
      </c>
      <c r="P26" s="50" t="s">
        <v>21</v>
      </c>
      <c r="Q26" s="11">
        <v>-135830.533</v>
      </c>
      <c r="R26" s="11">
        <v>-135830.533</v>
      </c>
      <c r="S26" s="11" t="s">
        <v>21</v>
      </c>
    </row>
    <row r="27" spans="1:22" x14ac:dyDescent="0.25">
      <c r="A27" s="14" t="s">
        <v>27</v>
      </c>
      <c r="B27" s="11">
        <v>59757.277999999998</v>
      </c>
      <c r="C27" s="11">
        <v>59757.277999999998</v>
      </c>
      <c r="D27" s="11" t="s">
        <v>21</v>
      </c>
      <c r="E27" s="11">
        <v>230556</v>
      </c>
      <c r="F27" s="11">
        <v>230556</v>
      </c>
      <c r="G27" s="11" t="s">
        <v>21</v>
      </c>
      <c r="H27" s="49">
        <v>25.919</v>
      </c>
      <c r="I27" s="49">
        <v>25.919</v>
      </c>
      <c r="J27" s="49" t="s">
        <v>21</v>
      </c>
      <c r="K27" s="11">
        <v>69486.957999999999</v>
      </c>
      <c r="L27" s="11">
        <v>69486.957999999999</v>
      </c>
      <c r="M27" s="11" t="s">
        <v>21</v>
      </c>
      <c r="N27" s="50">
        <v>85.998000000000005</v>
      </c>
      <c r="O27" s="50">
        <v>85.998000000000005</v>
      </c>
      <c r="P27" s="50" t="s">
        <v>21</v>
      </c>
      <c r="Q27" s="11">
        <v>-9729.68</v>
      </c>
      <c r="R27" s="11">
        <v>-9729.68</v>
      </c>
      <c r="S27" s="11" t="s">
        <v>21</v>
      </c>
    </row>
    <row r="28" spans="1:22" ht="24" x14ac:dyDescent="0.25">
      <c r="A28" s="51" t="s">
        <v>28</v>
      </c>
      <c r="B28" s="52">
        <v>397876.80900000001</v>
      </c>
      <c r="C28" s="52">
        <v>254431.40100000001</v>
      </c>
      <c r="D28" s="52">
        <v>143445.408</v>
      </c>
      <c r="E28" s="52">
        <v>1277517.2890000001</v>
      </c>
      <c r="F28" s="52">
        <v>938028</v>
      </c>
      <c r="G28" s="52">
        <v>339489.28899999999</v>
      </c>
      <c r="H28" s="43">
        <v>31.145</v>
      </c>
      <c r="I28" s="43">
        <v>27.123999999999999</v>
      </c>
      <c r="J28" s="43">
        <v>42.253</v>
      </c>
      <c r="K28" s="52">
        <v>513640.97399999999</v>
      </c>
      <c r="L28" s="52">
        <v>8768.07</v>
      </c>
      <c r="M28" s="52">
        <v>504872.90299999999</v>
      </c>
      <c r="N28" s="43">
        <v>77.462000000000003</v>
      </c>
      <c r="O28" s="43">
        <v>2901.7950000000001</v>
      </c>
      <c r="P28" s="43">
        <v>28.411999999999999</v>
      </c>
      <c r="Q28" s="52">
        <v>-115764.16499999999</v>
      </c>
      <c r="R28" s="52">
        <v>245663.33100000001</v>
      </c>
      <c r="S28" s="52">
        <v>-361427.495</v>
      </c>
    </row>
    <row r="29" spans="1:22" s="45" customFormat="1" ht="24" customHeight="1" x14ac:dyDescent="0.25">
      <c r="A29" s="12" t="s">
        <v>29</v>
      </c>
      <c r="B29" s="13">
        <v>319101.10200000001</v>
      </c>
      <c r="C29" s="13">
        <v>238136.758</v>
      </c>
      <c r="D29" s="13">
        <v>80964.343999999997</v>
      </c>
      <c r="E29" s="13">
        <v>1173463.3999999999</v>
      </c>
      <c r="F29" s="13">
        <v>897468</v>
      </c>
      <c r="G29" s="13">
        <v>275995.40000000002</v>
      </c>
      <c r="H29" s="49">
        <v>27.193000000000001</v>
      </c>
      <c r="I29" s="49">
        <v>26.533999999999999</v>
      </c>
      <c r="J29" s="49">
        <v>29.335000000000001</v>
      </c>
      <c r="K29" s="13">
        <v>476433.43099999998</v>
      </c>
      <c r="L29" s="13" t="s">
        <v>21</v>
      </c>
      <c r="M29" s="13">
        <v>476433.43099999998</v>
      </c>
      <c r="N29" s="50">
        <v>66.977000000000004</v>
      </c>
      <c r="O29" s="50" t="s">
        <v>21</v>
      </c>
      <c r="P29" s="50">
        <v>16.994</v>
      </c>
      <c r="Q29" s="13">
        <v>-157332.329</v>
      </c>
      <c r="R29" s="13">
        <v>238136.758</v>
      </c>
      <c r="S29" s="13">
        <v>-395469.087</v>
      </c>
    </row>
    <row r="30" spans="1:22" ht="24" x14ac:dyDescent="0.25">
      <c r="A30" s="12" t="s">
        <v>30</v>
      </c>
      <c r="B30" s="13">
        <v>158.62100000000001</v>
      </c>
      <c r="C30" s="13" t="s">
        <v>21</v>
      </c>
      <c r="D30" s="13">
        <v>158.62100000000001</v>
      </c>
      <c r="E30" s="13">
        <v>57.6</v>
      </c>
      <c r="F30" s="13" t="s">
        <v>21</v>
      </c>
      <c r="G30" s="13">
        <v>57.6</v>
      </c>
      <c r="H30" s="49">
        <v>275.38400000000001</v>
      </c>
      <c r="I30" s="49" t="s">
        <v>21</v>
      </c>
      <c r="J30" s="49">
        <v>275.38400000000001</v>
      </c>
      <c r="K30" s="13">
        <v>-55.274999999999999</v>
      </c>
      <c r="L30" s="13" t="s">
        <v>21</v>
      </c>
      <c r="M30" s="13">
        <v>-55.274999999999999</v>
      </c>
      <c r="N30" s="50">
        <v>-286.96699999999998</v>
      </c>
      <c r="O30" s="50" t="s">
        <v>21</v>
      </c>
      <c r="P30" s="50">
        <v>-286.96699999999998</v>
      </c>
      <c r="Q30" s="13">
        <v>213.89599999999999</v>
      </c>
      <c r="R30" s="13" t="s">
        <v>21</v>
      </c>
      <c r="S30" s="13">
        <v>213.89599999999999</v>
      </c>
    </row>
    <row r="31" spans="1:22" x14ac:dyDescent="0.25">
      <c r="A31" s="12" t="s">
        <v>31</v>
      </c>
      <c r="B31" s="15">
        <v>5585.616</v>
      </c>
      <c r="C31" s="15" t="s">
        <v>21</v>
      </c>
      <c r="D31" s="15">
        <v>5585.616</v>
      </c>
      <c r="E31" s="15">
        <v>8469.67</v>
      </c>
      <c r="F31" s="15" t="s">
        <v>21</v>
      </c>
      <c r="G31" s="15">
        <v>8469.67</v>
      </c>
      <c r="H31" s="53">
        <v>65.947999999999993</v>
      </c>
      <c r="I31" s="53" t="s">
        <v>21</v>
      </c>
      <c r="J31" s="53">
        <v>65.947999999999993</v>
      </c>
      <c r="K31" s="15">
        <v>6206.9840000000004</v>
      </c>
      <c r="L31" s="15" t="s">
        <v>21</v>
      </c>
      <c r="M31" s="15">
        <v>6206.9840000000004</v>
      </c>
      <c r="N31" s="54">
        <v>89.989000000000004</v>
      </c>
      <c r="O31" s="54" t="s">
        <v>21</v>
      </c>
      <c r="P31" s="54">
        <v>89.989000000000004</v>
      </c>
      <c r="Q31" s="15">
        <v>-621.36800000000005</v>
      </c>
      <c r="R31" s="15" t="s">
        <v>21</v>
      </c>
      <c r="S31" s="15">
        <v>-621.36800000000005</v>
      </c>
    </row>
    <row r="32" spans="1:22" ht="24" x14ac:dyDescent="0.25">
      <c r="A32" s="12" t="s">
        <v>32</v>
      </c>
      <c r="B32" s="13">
        <v>56736.826999999997</v>
      </c>
      <c r="C32" s="13" t="s">
        <v>21</v>
      </c>
      <c r="D32" s="13">
        <v>56736.826999999997</v>
      </c>
      <c r="E32" s="13">
        <v>54966.618999999999</v>
      </c>
      <c r="F32" s="13" t="s">
        <v>21</v>
      </c>
      <c r="G32" s="13">
        <v>54966.618999999999</v>
      </c>
      <c r="H32" s="49">
        <v>103.221</v>
      </c>
      <c r="I32" s="49" t="s">
        <v>21</v>
      </c>
      <c r="J32" s="49">
        <v>103.221</v>
      </c>
      <c r="K32" s="13">
        <v>22287.762999999999</v>
      </c>
      <c r="L32" s="13" t="s">
        <v>21</v>
      </c>
      <c r="M32" s="13">
        <v>22287.762999999999</v>
      </c>
      <c r="N32" s="50">
        <v>254.565</v>
      </c>
      <c r="O32" s="50" t="s">
        <v>21</v>
      </c>
      <c r="P32" s="50">
        <v>254.565</v>
      </c>
      <c r="Q32" s="13">
        <v>34449.063999999998</v>
      </c>
      <c r="R32" s="13" t="s">
        <v>21</v>
      </c>
      <c r="S32" s="13">
        <v>34449.063999999998</v>
      </c>
    </row>
    <row r="33" spans="1:19" x14ac:dyDescent="0.25">
      <c r="A33" s="12" t="s">
        <v>33</v>
      </c>
      <c r="B33" s="13">
        <v>16294.643</v>
      </c>
      <c r="C33" s="13">
        <v>16294.643</v>
      </c>
      <c r="D33" s="13" t="s">
        <v>21</v>
      </c>
      <c r="E33" s="13">
        <v>40560</v>
      </c>
      <c r="F33" s="13">
        <v>40560</v>
      </c>
      <c r="G33" s="13" t="s">
        <v>21</v>
      </c>
      <c r="H33" s="49">
        <v>40.173999999999999</v>
      </c>
      <c r="I33" s="49">
        <v>40.173999999999999</v>
      </c>
      <c r="J33" s="49" t="s">
        <v>21</v>
      </c>
      <c r="K33" s="13">
        <v>8768.07</v>
      </c>
      <c r="L33" s="13">
        <v>8768.07</v>
      </c>
      <c r="M33" s="13" t="s">
        <v>21</v>
      </c>
      <c r="N33" s="50">
        <v>185.84100000000001</v>
      </c>
      <c r="O33" s="50">
        <v>185.84100000000001</v>
      </c>
      <c r="P33" s="50" t="s">
        <v>21</v>
      </c>
      <c r="Q33" s="13">
        <v>7526.5730000000003</v>
      </c>
      <c r="R33" s="13">
        <v>7526.5730000000003</v>
      </c>
      <c r="S33" s="13" t="s">
        <v>21</v>
      </c>
    </row>
    <row r="34" spans="1:19" x14ac:dyDescent="0.25">
      <c r="A34" s="51" t="s">
        <v>34</v>
      </c>
      <c r="B34" s="52">
        <v>240501.1</v>
      </c>
      <c r="C34" s="52">
        <v>108075.97500000001</v>
      </c>
      <c r="D34" s="52">
        <v>132425.125</v>
      </c>
      <c r="E34" s="52">
        <v>1143651.5919999999</v>
      </c>
      <c r="F34" s="52">
        <v>564061</v>
      </c>
      <c r="G34" s="52">
        <v>579590.59199999995</v>
      </c>
      <c r="H34" s="43">
        <v>21.029</v>
      </c>
      <c r="I34" s="43">
        <v>19.16</v>
      </c>
      <c r="J34" s="43">
        <v>22.847999999999999</v>
      </c>
      <c r="K34" s="52">
        <v>298084.08299999998</v>
      </c>
      <c r="L34" s="52">
        <v>142740.511</v>
      </c>
      <c r="M34" s="52">
        <v>155343.57199999999</v>
      </c>
      <c r="N34" s="43">
        <v>80.682000000000002</v>
      </c>
      <c r="O34" s="43">
        <v>75.715000000000003</v>
      </c>
      <c r="P34" s="43">
        <v>85.247</v>
      </c>
      <c r="Q34" s="52">
        <v>-57582.983</v>
      </c>
      <c r="R34" s="52">
        <v>-34664.536</v>
      </c>
      <c r="S34" s="52">
        <v>-22918.447</v>
      </c>
    </row>
    <row r="35" spans="1:19" s="45" customFormat="1" x14ac:dyDescent="0.25">
      <c r="A35" s="12" t="s">
        <v>35</v>
      </c>
      <c r="B35" s="13">
        <v>5583.9380000000001</v>
      </c>
      <c r="C35" s="13" t="s">
        <v>21</v>
      </c>
      <c r="D35" s="13">
        <v>5583.9380000000001</v>
      </c>
      <c r="E35" s="13">
        <v>83371.789999999994</v>
      </c>
      <c r="F35" s="13" t="s">
        <v>21</v>
      </c>
      <c r="G35" s="13">
        <v>83371.789999999994</v>
      </c>
      <c r="H35" s="49">
        <v>6.6980000000000004</v>
      </c>
      <c r="I35" s="49" t="s">
        <v>21</v>
      </c>
      <c r="J35" s="49">
        <v>6.6980000000000004</v>
      </c>
      <c r="K35" s="13">
        <v>4203.2780000000002</v>
      </c>
      <c r="L35" s="13" t="s">
        <v>21</v>
      </c>
      <c r="M35" s="13">
        <v>4203.2780000000002</v>
      </c>
      <c r="N35" s="50">
        <v>132.84700000000001</v>
      </c>
      <c r="O35" s="50" t="s">
        <v>21</v>
      </c>
      <c r="P35" s="50">
        <v>132.84700000000001</v>
      </c>
      <c r="Q35" s="13">
        <v>1380.66</v>
      </c>
      <c r="R35" s="13" t="s">
        <v>21</v>
      </c>
      <c r="S35" s="13">
        <v>1380.66</v>
      </c>
    </row>
    <row r="36" spans="1:19" x14ac:dyDescent="0.25">
      <c r="A36" s="12" t="s">
        <v>36</v>
      </c>
      <c r="B36" s="15">
        <v>155462.34</v>
      </c>
      <c r="C36" s="15">
        <v>77731.17</v>
      </c>
      <c r="D36" s="15">
        <v>77731.17</v>
      </c>
      <c r="E36" s="15">
        <v>679247.03</v>
      </c>
      <c r="F36" s="15">
        <v>349661</v>
      </c>
      <c r="G36" s="15">
        <v>329586.03000000003</v>
      </c>
      <c r="H36" s="53">
        <v>22.887</v>
      </c>
      <c r="I36" s="53">
        <v>22.23</v>
      </c>
      <c r="J36" s="53">
        <v>23.584</v>
      </c>
      <c r="K36" s="15">
        <v>239548.33100000001</v>
      </c>
      <c r="L36" s="15">
        <v>119774.16499999999</v>
      </c>
      <c r="M36" s="15">
        <v>119774.166</v>
      </c>
      <c r="N36" s="54">
        <v>64.897999999999996</v>
      </c>
      <c r="O36" s="54">
        <v>64.897999999999996</v>
      </c>
      <c r="P36" s="54">
        <v>64.897999999999996</v>
      </c>
      <c r="Q36" s="15">
        <v>-84085.990999999995</v>
      </c>
      <c r="R36" s="15">
        <v>-42042.995000000003</v>
      </c>
      <c r="S36" s="15">
        <v>-42042.995999999999</v>
      </c>
    </row>
    <row r="37" spans="1:19" x14ac:dyDescent="0.25">
      <c r="A37" s="12" t="s">
        <v>37</v>
      </c>
      <c r="B37" s="13">
        <v>30344.805</v>
      </c>
      <c r="C37" s="13">
        <v>30344.805</v>
      </c>
      <c r="D37" s="13" t="s">
        <v>21</v>
      </c>
      <c r="E37" s="13">
        <v>214400</v>
      </c>
      <c r="F37" s="13">
        <v>214400</v>
      </c>
      <c r="G37" s="13" t="s">
        <v>21</v>
      </c>
      <c r="H37" s="49">
        <v>14.153</v>
      </c>
      <c r="I37" s="49">
        <v>14.153</v>
      </c>
      <c r="J37" s="49" t="s">
        <v>21</v>
      </c>
      <c r="K37" s="13">
        <v>22966.346000000001</v>
      </c>
      <c r="L37" s="13">
        <v>22966.346000000001</v>
      </c>
      <c r="M37" s="13" t="s">
        <v>21</v>
      </c>
      <c r="N37" s="50">
        <v>132.12700000000001</v>
      </c>
      <c r="O37" s="50">
        <v>132.12700000000001</v>
      </c>
      <c r="P37" s="50" t="s">
        <v>21</v>
      </c>
      <c r="Q37" s="13">
        <v>7378.4589999999998</v>
      </c>
      <c r="R37" s="13">
        <v>7378.4589999999998</v>
      </c>
      <c r="S37" s="13" t="s">
        <v>21</v>
      </c>
    </row>
    <row r="38" spans="1:19" x14ac:dyDescent="0.25">
      <c r="A38" s="12" t="s">
        <v>38</v>
      </c>
      <c r="B38" s="13" t="s">
        <v>21</v>
      </c>
      <c r="C38" s="13" t="s">
        <v>21</v>
      </c>
      <c r="D38" s="13" t="s">
        <v>21</v>
      </c>
      <c r="E38" s="13" t="s">
        <v>21</v>
      </c>
      <c r="F38" s="13" t="s">
        <v>21</v>
      </c>
      <c r="G38" s="13" t="s">
        <v>21</v>
      </c>
      <c r="H38" s="49" t="s">
        <v>21</v>
      </c>
      <c r="I38" s="49" t="s">
        <v>21</v>
      </c>
      <c r="J38" s="49" t="s">
        <v>21</v>
      </c>
      <c r="K38" s="13">
        <v>-4</v>
      </c>
      <c r="L38" s="13" t="s">
        <v>21</v>
      </c>
      <c r="M38" s="13">
        <v>-4</v>
      </c>
      <c r="N38" s="50" t="s">
        <v>21</v>
      </c>
      <c r="O38" s="50" t="s">
        <v>21</v>
      </c>
      <c r="P38" s="50" t="s">
        <v>21</v>
      </c>
      <c r="Q38" s="13">
        <v>4</v>
      </c>
      <c r="R38" s="13" t="s">
        <v>21</v>
      </c>
      <c r="S38" s="13">
        <v>4</v>
      </c>
    </row>
    <row r="39" spans="1:19" x14ac:dyDescent="0.25">
      <c r="A39" s="12" t="s">
        <v>39</v>
      </c>
      <c r="B39" s="13">
        <v>49110.017</v>
      </c>
      <c r="C39" s="13" t="s">
        <v>21</v>
      </c>
      <c r="D39" s="13">
        <v>49110.017</v>
      </c>
      <c r="E39" s="13">
        <v>166632.772</v>
      </c>
      <c r="F39" s="13" t="s">
        <v>21</v>
      </c>
      <c r="G39" s="13">
        <v>166632.772</v>
      </c>
      <c r="H39" s="49">
        <v>29.472000000000001</v>
      </c>
      <c r="I39" s="49" t="s">
        <v>21</v>
      </c>
      <c r="J39" s="49">
        <v>29.472000000000001</v>
      </c>
      <c r="K39" s="13">
        <v>31370.129000000001</v>
      </c>
      <c r="L39" s="13" t="s">
        <v>21</v>
      </c>
      <c r="M39" s="13">
        <v>31370.129000000001</v>
      </c>
      <c r="N39" s="50">
        <v>156.55000000000001</v>
      </c>
      <c r="O39" s="50" t="s">
        <v>21</v>
      </c>
      <c r="P39" s="50">
        <v>156.55000000000001</v>
      </c>
      <c r="Q39" s="13">
        <v>17739.887999999999</v>
      </c>
      <c r="R39" s="13" t="s">
        <v>21</v>
      </c>
      <c r="S39" s="13">
        <v>17739.887999999999</v>
      </c>
    </row>
    <row r="40" spans="1:19" ht="24.75" x14ac:dyDescent="0.25">
      <c r="A40" s="55" t="s">
        <v>40</v>
      </c>
      <c r="B40" s="13">
        <v>35959.271000000001</v>
      </c>
      <c r="C40" s="13">
        <v>-1.2</v>
      </c>
      <c r="D40" s="13">
        <v>35960.470999999998</v>
      </c>
      <c r="E40" s="13">
        <v>127247.4</v>
      </c>
      <c r="F40" s="13" t="s">
        <v>21</v>
      </c>
      <c r="G40" s="13">
        <v>127247.4</v>
      </c>
      <c r="H40" s="49">
        <v>28.259</v>
      </c>
      <c r="I40" s="49" t="s">
        <v>21</v>
      </c>
      <c r="J40" s="49">
        <v>28.26</v>
      </c>
      <c r="K40" s="13">
        <v>34550.434999999998</v>
      </c>
      <c r="L40" s="13" t="s">
        <v>21</v>
      </c>
      <c r="M40" s="13">
        <v>34550.434999999998</v>
      </c>
      <c r="N40" s="50">
        <v>104.078</v>
      </c>
      <c r="O40" s="50" t="s">
        <v>21</v>
      </c>
      <c r="P40" s="50">
        <v>104.081</v>
      </c>
      <c r="Q40" s="13">
        <v>1408.836</v>
      </c>
      <c r="R40" s="13">
        <v>-1.2</v>
      </c>
      <c r="S40" s="13">
        <v>1410.0360000000001</v>
      </c>
    </row>
    <row r="41" spans="1:19" x14ac:dyDescent="0.25">
      <c r="A41" s="55" t="s">
        <v>41</v>
      </c>
      <c r="B41" s="13">
        <v>24135.285</v>
      </c>
      <c r="C41" s="13">
        <v>9071.4050000000007</v>
      </c>
      <c r="D41" s="13">
        <v>15063.88</v>
      </c>
      <c r="E41" s="13">
        <v>74901.804000000004</v>
      </c>
      <c r="F41" s="13">
        <v>31860.2</v>
      </c>
      <c r="G41" s="13">
        <v>43041.603999999999</v>
      </c>
      <c r="H41" s="49">
        <v>32.222999999999999</v>
      </c>
      <c r="I41" s="49">
        <v>28.472999999999999</v>
      </c>
      <c r="J41" s="49">
        <v>34.997999999999998</v>
      </c>
      <c r="K41" s="13">
        <v>21856.742999999999</v>
      </c>
      <c r="L41" s="13">
        <v>9829.4570000000003</v>
      </c>
      <c r="M41" s="13">
        <v>12027.285</v>
      </c>
      <c r="N41" s="50">
        <v>110.425</v>
      </c>
      <c r="O41" s="50">
        <v>92.287999999999997</v>
      </c>
      <c r="P41" s="50">
        <v>125.248</v>
      </c>
      <c r="Q41" s="13">
        <v>2278.5419999999999</v>
      </c>
      <c r="R41" s="13">
        <v>-758.05200000000002</v>
      </c>
      <c r="S41" s="13">
        <v>3036.5949999999998</v>
      </c>
    </row>
    <row r="42" spans="1:19" ht="24.75" x14ac:dyDescent="0.25">
      <c r="A42" s="55" t="s">
        <v>42</v>
      </c>
      <c r="B42" s="13" t="s">
        <v>21</v>
      </c>
      <c r="C42" s="13" t="s">
        <v>21</v>
      </c>
      <c r="D42" s="13" t="s">
        <v>21</v>
      </c>
      <c r="E42" s="13" t="s">
        <v>21</v>
      </c>
      <c r="F42" s="13" t="s">
        <v>21</v>
      </c>
      <c r="G42" s="13" t="s">
        <v>21</v>
      </c>
      <c r="H42" s="49" t="s">
        <v>21</v>
      </c>
      <c r="I42" s="49" t="s">
        <v>21</v>
      </c>
      <c r="J42" s="49" t="s">
        <v>21</v>
      </c>
      <c r="K42" s="13">
        <v>4.5149999999999997</v>
      </c>
      <c r="L42" s="13">
        <v>1.879</v>
      </c>
      <c r="M42" s="13">
        <v>2.6349999999999998</v>
      </c>
      <c r="N42" s="50" t="s">
        <v>21</v>
      </c>
      <c r="O42" s="50" t="s">
        <v>21</v>
      </c>
      <c r="P42" s="50" t="s">
        <v>21</v>
      </c>
      <c r="Q42" s="13">
        <v>-4.5149999999999997</v>
      </c>
      <c r="R42" s="13">
        <v>-1.879</v>
      </c>
      <c r="S42" s="13">
        <v>-2.6349999999999998</v>
      </c>
    </row>
    <row r="43" spans="1:19" x14ac:dyDescent="0.25">
      <c r="A43" s="56" t="s">
        <v>43</v>
      </c>
      <c r="B43" s="42">
        <v>496201.17599999998</v>
      </c>
      <c r="C43" s="42">
        <v>250142.09599999999</v>
      </c>
      <c r="D43" s="42">
        <v>246060.12599999999</v>
      </c>
      <c r="E43" s="42">
        <v>1161563.3629999999</v>
      </c>
      <c r="F43" s="42">
        <v>713456</v>
      </c>
      <c r="G43" s="42">
        <v>448545.36300000001</v>
      </c>
      <c r="H43" s="43">
        <v>42.718000000000004</v>
      </c>
      <c r="I43" s="43">
        <v>35.061</v>
      </c>
      <c r="J43" s="43">
        <v>54.856999999999999</v>
      </c>
      <c r="K43" s="42">
        <v>461785.00199999998</v>
      </c>
      <c r="L43" s="42">
        <v>213658.52</v>
      </c>
      <c r="M43" s="42">
        <v>248130.68700000001</v>
      </c>
      <c r="N43" s="43">
        <v>107.453</v>
      </c>
      <c r="O43" s="43">
        <v>117.07599999999999</v>
      </c>
      <c r="P43" s="43">
        <v>99.165999999999997</v>
      </c>
      <c r="Q43" s="42">
        <v>34416.173999999999</v>
      </c>
      <c r="R43" s="42">
        <v>36483.576000000001</v>
      </c>
      <c r="S43" s="42">
        <v>-2070.5610000000001</v>
      </c>
    </row>
    <row r="44" spans="1:19" s="45" customFormat="1" ht="24" x14ac:dyDescent="0.25">
      <c r="A44" s="41" t="s">
        <v>44</v>
      </c>
      <c r="B44" s="42">
        <v>497253.05900000001</v>
      </c>
      <c r="C44" s="42">
        <v>248019.62400000001</v>
      </c>
      <c r="D44" s="42">
        <v>249234.48</v>
      </c>
      <c r="E44" s="42">
        <v>1161563.3629999999</v>
      </c>
      <c r="F44" s="42">
        <v>713456</v>
      </c>
      <c r="G44" s="42">
        <v>448545.36300000001</v>
      </c>
      <c r="H44" s="43">
        <v>42.808999999999997</v>
      </c>
      <c r="I44" s="43">
        <v>34.762999999999998</v>
      </c>
      <c r="J44" s="43">
        <v>55.564999999999998</v>
      </c>
      <c r="K44" s="42">
        <v>458638.22</v>
      </c>
      <c r="L44" s="42">
        <v>215624.99400000001</v>
      </c>
      <c r="M44" s="42">
        <v>243016.57399999999</v>
      </c>
      <c r="N44" s="43">
        <v>108.419</v>
      </c>
      <c r="O44" s="43">
        <v>115.024</v>
      </c>
      <c r="P44" s="43">
        <v>102.559</v>
      </c>
      <c r="Q44" s="42">
        <v>38614.839</v>
      </c>
      <c r="R44" s="42">
        <v>32394.63</v>
      </c>
      <c r="S44" s="42">
        <v>6217.9059999999999</v>
      </c>
    </row>
    <row r="45" spans="1:19" s="45" customFormat="1" ht="31.5" x14ac:dyDescent="0.25">
      <c r="A45" s="57" t="s">
        <v>45</v>
      </c>
      <c r="B45" s="58">
        <v>115868.795</v>
      </c>
      <c r="C45" s="58">
        <v>58141.48</v>
      </c>
      <c r="D45" s="58">
        <v>57728.360999999997</v>
      </c>
      <c r="E45" s="58">
        <v>396120.49099999998</v>
      </c>
      <c r="F45" s="58">
        <v>250651</v>
      </c>
      <c r="G45" s="58">
        <v>145907.49100000001</v>
      </c>
      <c r="H45" s="49">
        <v>29.251000000000001</v>
      </c>
      <c r="I45" s="49">
        <v>23.196000000000002</v>
      </c>
      <c r="J45" s="49">
        <v>39.564999999999998</v>
      </c>
      <c r="K45" s="58">
        <v>118023.28599999999</v>
      </c>
      <c r="L45" s="58">
        <v>73409.422000000006</v>
      </c>
      <c r="M45" s="58">
        <v>44617.211000000003</v>
      </c>
      <c r="N45" s="50">
        <v>98.174999999999997</v>
      </c>
      <c r="O45" s="50">
        <v>79.201999999999998</v>
      </c>
      <c r="P45" s="50">
        <v>129.386</v>
      </c>
      <c r="Q45" s="58">
        <v>-2154.491</v>
      </c>
      <c r="R45" s="58">
        <v>-15267.941999999999</v>
      </c>
      <c r="S45" s="58">
        <v>13111.15</v>
      </c>
    </row>
    <row r="46" spans="1:19" s="59" customFormat="1" ht="21" x14ac:dyDescent="0.25">
      <c r="A46" s="57" t="s">
        <v>46</v>
      </c>
      <c r="B46" s="58">
        <v>43206.163999999997</v>
      </c>
      <c r="C46" s="58">
        <v>34913.675000000003</v>
      </c>
      <c r="D46" s="58">
        <v>8292.4889999999996</v>
      </c>
      <c r="E46" s="58">
        <v>107326.1</v>
      </c>
      <c r="F46" s="58">
        <v>98934.6</v>
      </c>
      <c r="G46" s="58">
        <v>8391.5</v>
      </c>
      <c r="H46" s="49">
        <v>40.256999999999998</v>
      </c>
      <c r="I46" s="49">
        <v>35.29</v>
      </c>
      <c r="J46" s="49">
        <v>98.82</v>
      </c>
      <c r="K46" s="58">
        <v>36337.239000000001</v>
      </c>
      <c r="L46" s="58">
        <v>26151.827000000001</v>
      </c>
      <c r="M46" s="58">
        <v>10185.413</v>
      </c>
      <c r="N46" s="50">
        <v>118.90300000000001</v>
      </c>
      <c r="O46" s="50">
        <v>133.50399999999999</v>
      </c>
      <c r="P46" s="50">
        <v>81.415000000000006</v>
      </c>
      <c r="Q46" s="58">
        <v>6868.9250000000002</v>
      </c>
      <c r="R46" s="58">
        <v>8761.848</v>
      </c>
      <c r="S46" s="58">
        <v>-1892.924</v>
      </c>
    </row>
    <row r="47" spans="1:19" ht="21" x14ac:dyDescent="0.25">
      <c r="A47" s="60" t="s">
        <v>47</v>
      </c>
      <c r="B47" s="13">
        <v>59955.47</v>
      </c>
      <c r="C47" s="13">
        <v>24251.892</v>
      </c>
      <c r="D47" s="13">
        <v>35703.578000000001</v>
      </c>
      <c r="E47" s="13">
        <v>166194.663</v>
      </c>
      <c r="F47" s="13">
        <v>75545.100000000006</v>
      </c>
      <c r="G47" s="13">
        <v>90649.562999999995</v>
      </c>
      <c r="H47" s="49">
        <v>36.075000000000003</v>
      </c>
      <c r="I47" s="49">
        <v>32.103000000000002</v>
      </c>
      <c r="J47" s="49">
        <v>39.386000000000003</v>
      </c>
      <c r="K47" s="13">
        <v>53190.428999999996</v>
      </c>
      <c r="L47" s="13">
        <v>24345.383999999998</v>
      </c>
      <c r="M47" s="13">
        <v>28845.044999999998</v>
      </c>
      <c r="N47" s="50">
        <v>112.71899999999999</v>
      </c>
      <c r="O47" s="50">
        <v>99.616</v>
      </c>
      <c r="P47" s="50">
        <v>123.777</v>
      </c>
      <c r="Q47" s="13">
        <v>6765.0410000000002</v>
      </c>
      <c r="R47" s="13">
        <v>-93.492000000000004</v>
      </c>
      <c r="S47" s="13">
        <v>6858.5330000000004</v>
      </c>
    </row>
    <row r="48" spans="1:19" ht="21" x14ac:dyDescent="0.25">
      <c r="A48" s="60" t="s">
        <v>48</v>
      </c>
      <c r="B48" s="15">
        <v>161762.41500000001</v>
      </c>
      <c r="C48" s="15">
        <v>33523.932000000001</v>
      </c>
      <c r="D48" s="15">
        <v>128238.48299999999</v>
      </c>
      <c r="E48" s="15">
        <v>170899.8</v>
      </c>
      <c r="F48" s="15">
        <v>1912</v>
      </c>
      <c r="G48" s="15">
        <v>168987.8</v>
      </c>
      <c r="H48" s="53">
        <v>94.653000000000006</v>
      </c>
      <c r="I48" s="53">
        <v>1753.3440000000001</v>
      </c>
      <c r="J48" s="53">
        <v>75.885999999999996</v>
      </c>
      <c r="K48" s="15">
        <v>147978.33799999999</v>
      </c>
      <c r="L48" s="15">
        <v>349.60899999999998</v>
      </c>
      <c r="M48" s="15">
        <v>147628.73000000001</v>
      </c>
      <c r="N48" s="54">
        <v>109.315</v>
      </c>
      <c r="O48" s="54">
        <v>9588.9789999999994</v>
      </c>
      <c r="P48" s="54">
        <v>86.866</v>
      </c>
      <c r="Q48" s="15">
        <v>13784.076999999999</v>
      </c>
      <c r="R48" s="15">
        <v>33174.322999999997</v>
      </c>
      <c r="S48" s="15">
        <v>-19390.246999999999</v>
      </c>
    </row>
    <row r="49" spans="1:20" x14ac:dyDescent="0.25">
      <c r="A49" s="60" t="s">
        <v>49</v>
      </c>
      <c r="B49" s="13" t="s">
        <v>21</v>
      </c>
      <c r="C49" s="13" t="s">
        <v>21</v>
      </c>
      <c r="D49" s="13" t="s">
        <v>21</v>
      </c>
      <c r="E49" s="13">
        <v>95.6</v>
      </c>
      <c r="F49" s="13">
        <v>95.6</v>
      </c>
      <c r="G49" s="13" t="s">
        <v>21</v>
      </c>
      <c r="H49" s="49" t="s">
        <v>21</v>
      </c>
      <c r="I49" s="49" t="s">
        <v>21</v>
      </c>
      <c r="J49" s="49" t="s">
        <v>21</v>
      </c>
      <c r="K49" s="13">
        <v>5</v>
      </c>
      <c r="L49" s="13">
        <v>5</v>
      </c>
      <c r="M49" s="13" t="s">
        <v>21</v>
      </c>
      <c r="N49" s="50" t="s">
        <v>21</v>
      </c>
      <c r="O49" s="50" t="s">
        <v>21</v>
      </c>
      <c r="P49" s="50" t="s">
        <v>21</v>
      </c>
      <c r="Q49" s="13">
        <v>-5</v>
      </c>
      <c r="R49" s="13">
        <v>-5</v>
      </c>
      <c r="S49" s="13" t="s">
        <v>21</v>
      </c>
    </row>
    <row r="50" spans="1:20" x14ac:dyDescent="0.25">
      <c r="A50" s="60" t="s">
        <v>50</v>
      </c>
      <c r="B50" s="13">
        <v>115801.245</v>
      </c>
      <c r="C50" s="13">
        <v>97188.645000000004</v>
      </c>
      <c r="D50" s="13">
        <v>18612.599999999999</v>
      </c>
      <c r="E50" s="13">
        <v>320351.15999999997</v>
      </c>
      <c r="F50" s="13">
        <v>286317.7</v>
      </c>
      <c r="G50" s="13">
        <v>34033.46</v>
      </c>
      <c r="H50" s="49">
        <v>36.148000000000003</v>
      </c>
      <c r="I50" s="49">
        <v>33.944000000000003</v>
      </c>
      <c r="J50" s="49">
        <v>54.689</v>
      </c>
      <c r="K50" s="13">
        <v>102815.257</v>
      </c>
      <c r="L50" s="13">
        <v>91363.751999999993</v>
      </c>
      <c r="M50" s="13">
        <v>11451.504999999999</v>
      </c>
      <c r="N50" s="50">
        <v>112.63</v>
      </c>
      <c r="O50" s="50">
        <v>106.375</v>
      </c>
      <c r="P50" s="50">
        <v>162.53399999999999</v>
      </c>
      <c r="Q50" s="13">
        <v>12985.987999999999</v>
      </c>
      <c r="R50" s="13">
        <v>5824.893</v>
      </c>
      <c r="S50" s="13">
        <v>7161.0950000000003</v>
      </c>
      <c r="T50" s="61"/>
    </row>
    <row r="51" spans="1:20" x14ac:dyDescent="0.25">
      <c r="A51" s="60" t="s">
        <v>51</v>
      </c>
      <c r="B51" s="13">
        <v>-392.91300000000001</v>
      </c>
      <c r="C51" s="13">
        <v>2122.4720000000002</v>
      </c>
      <c r="D51" s="13">
        <v>-2515.3850000000002</v>
      </c>
      <c r="E51" s="13">
        <v>575.54899999999998</v>
      </c>
      <c r="F51" s="13" t="s">
        <v>21</v>
      </c>
      <c r="G51" s="13">
        <v>575.54899999999998</v>
      </c>
      <c r="H51" s="49">
        <v>-68.268000000000001</v>
      </c>
      <c r="I51" s="49" t="s">
        <v>21</v>
      </c>
      <c r="J51" s="49">
        <v>-437.041</v>
      </c>
      <c r="K51" s="13">
        <v>3435.4520000000002</v>
      </c>
      <c r="L51" s="13">
        <v>-1966.4739999999999</v>
      </c>
      <c r="M51" s="13">
        <v>5402.7839999999997</v>
      </c>
      <c r="N51" s="50">
        <v>-11.436999999999999</v>
      </c>
      <c r="O51" s="50">
        <v>-107.93300000000001</v>
      </c>
      <c r="P51" s="50">
        <v>-46.557000000000002</v>
      </c>
      <c r="Q51" s="13">
        <v>-3828.3649999999998</v>
      </c>
      <c r="R51" s="13">
        <v>4088.9459999999999</v>
      </c>
      <c r="S51" s="13">
        <v>-7918.1689999999999</v>
      </c>
      <c r="T51" s="61"/>
    </row>
    <row r="52" spans="1:20" x14ac:dyDescent="0.25">
      <c r="A52" s="60" t="s">
        <v>52</v>
      </c>
      <c r="B52" s="13">
        <v>-1051.8820000000001</v>
      </c>
      <c r="C52" s="13">
        <v>2122.4720000000002</v>
      </c>
      <c r="D52" s="13">
        <v>-3174.3539999999998</v>
      </c>
      <c r="E52" s="13" t="s">
        <v>21</v>
      </c>
      <c r="F52" s="13" t="s">
        <v>21</v>
      </c>
      <c r="G52" s="13" t="s">
        <v>21</v>
      </c>
      <c r="H52" s="49" t="s">
        <v>21</v>
      </c>
      <c r="I52" s="49" t="s">
        <v>21</v>
      </c>
      <c r="J52" s="49" t="s">
        <v>21</v>
      </c>
      <c r="K52" s="13">
        <v>3146.7809999999999</v>
      </c>
      <c r="L52" s="13">
        <v>-1966.4739999999999</v>
      </c>
      <c r="M52" s="13">
        <v>5114.1130000000003</v>
      </c>
      <c r="N52" s="50">
        <v>-33.427</v>
      </c>
      <c r="O52" s="50">
        <v>-107.93300000000001</v>
      </c>
      <c r="P52" s="50">
        <v>-62.07</v>
      </c>
      <c r="Q52" s="13">
        <v>-4198.6629999999996</v>
      </c>
      <c r="R52" s="13">
        <v>4088.9459999999999</v>
      </c>
      <c r="S52" s="13">
        <v>-8288.4670000000006</v>
      </c>
      <c r="T52" s="61"/>
    </row>
    <row r="53" spans="1:20" x14ac:dyDescent="0.25">
      <c r="A53" s="62" t="s">
        <v>53</v>
      </c>
      <c r="B53" s="13">
        <v>655.67</v>
      </c>
      <c r="C53" s="13" t="s">
        <v>21</v>
      </c>
      <c r="D53" s="13">
        <v>655.67</v>
      </c>
      <c r="E53" s="13">
        <v>441.74900000000002</v>
      </c>
      <c r="F53" s="13" t="s">
        <v>21</v>
      </c>
      <c r="G53" s="13">
        <v>441.74900000000002</v>
      </c>
      <c r="H53" s="49">
        <v>148.42599999999999</v>
      </c>
      <c r="I53" s="49" t="s">
        <v>21</v>
      </c>
      <c r="J53" s="49">
        <v>148.42599999999999</v>
      </c>
      <c r="K53" s="13">
        <v>279.14499999999998</v>
      </c>
      <c r="L53" s="13" t="s">
        <v>21</v>
      </c>
      <c r="M53" s="13">
        <v>279.14499999999998</v>
      </c>
      <c r="N53" s="50">
        <v>234.88499999999999</v>
      </c>
      <c r="O53" s="50" t="s">
        <v>21</v>
      </c>
      <c r="P53" s="50">
        <v>234.88499999999999</v>
      </c>
      <c r="Q53" s="13">
        <v>376.52499999999998</v>
      </c>
      <c r="R53" s="13" t="s">
        <v>21</v>
      </c>
      <c r="S53" s="13">
        <v>376.52499999999998</v>
      </c>
      <c r="T53" s="61"/>
    </row>
    <row r="54" spans="1:20" ht="21" hidden="1" x14ac:dyDescent="0.25">
      <c r="A54" s="63" t="s">
        <v>54</v>
      </c>
      <c r="B54" s="13" t="s">
        <v>21</v>
      </c>
      <c r="C54" s="13" t="s">
        <v>21</v>
      </c>
      <c r="D54" s="13" t="s">
        <v>21</v>
      </c>
      <c r="E54" s="13" t="s">
        <v>21</v>
      </c>
      <c r="F54" s="13" t="s">
        <v>21</v>
      </c>
      <c r="G54" s="13" t="s">
        <v>21</v>
      </c>
      <c r="H54" s="49" t="s">
        <v>21</v>
      </c>
      <c r="I54" s="49" t="s">
        <v>21</v>
      </c>
      <c r="J54" s="49" t="s">
        <v>21</v>
      </c>
      <c r="K54" s="13" t="s">
        <v>21</v>
      </c>
      <c r="L54" s="13" t="s">
        <v>21</v>
      </c>
      <c r="M54" s="13" t="s">
        <v>21</v>
      </c>
      <c r="N54" s="50" t="s">
        <v>21</v>
      </c>
      <c r="O54" s="50" t="s">
        <v>21</v>
      </c>
      <c r="P54" s="50" t="s">
        <v>21</v>
      </c>
      <c r="Q54" s="13" t="s">
        <v>21</v>
      </c>
      <c r="R54" s="13" t="s">
        <v>21</v>
      </c>
      <c r="S54" s="13" t="s">
        <v>21</v>
      </c>
      <c r="T54" s="61"/>
    </row>
    <row r="55" spans="1:20" hidden="1" x14ac:dyDescent="0.25">
      <c r="A55" s="64" t="s">
        <v>55</v>
      </c>
      <c r="B55" s="13" t="s">
        <v>21</v>
      </c>
      <c r="C55" s="13" t="s">
        <v>21</v>
      </c>
      <c r="D55" s="13" t="s">
        <v>21</v>
      </c>
      <c r="E55" s="13" t="s">
        <v>21</v>
      </c>
      <c r="F55" s="13" t="s">
        <v>21</v>
      </c>
      <c r="G55" s="13" t="s">
        <v>21</v>
      </c>
      <c r="H55" s="49" t="s">
        <v>21</v>
      </c>
      <c r="I55" s="49" t="s">
        <v>21</v>
      </c>
      <c r="J55" s="49" t="s">
        <v>21</v>
      </c>
      <c r="K55" s="13" t="s">
        <v>21</v>
      </c>
      <c r="L55" s="13" t="s">
        <v>21</v>
      </c>
      <c r="M55" s="13" t="s">
        <v>21</v>
      </c>
      <c r="N55" s="50" t="s">
        <v>21</v>
      </c>
      <c r="O55" s="50" t="s">
        <v>21</v>
      </c>
      <c r="P55" s="50" t="s">
        <v>21</v>
      </c>
      <c r="Q55" s="13" t="s">
        <v>21</v>
      </c>
      <c r="R55" s="13" t="s">
        <v>21</v>
      </c>
      <c r="S55" s="13" t="s">
        <v>21</v>
      </c>
      <c r="T55" s="61"/>
    </row>
    <row r="56" spans="1:20" hidden="1" x14ac:dyDescent="0.25">
      <c r="A56" s="65" t="s">
        <v>56</v>
      </c>
      <c r="B56" s="13" t="s">
        <v>21</v>
      </c>
      <c r="C56" s="13" t="s">
        <v>21</v>
      </c>
      <c r="D56" s="13" t="s">
        <v>21</v>
      </c>
      <c r="E56" s="13" t="s">
        <v>21</v>
      </c>
      <c r="F56" s="13" t="s">
        <v>21</v>
      </c>
      <c r="G56" s="13" t="s">
        <v>21</v>
      </c>
      <c r="H56" s="49" t="s">
        <v>21</v>
      </c>
      <c r="I56" s="49" t="s">
        <v>21</v>
      </c>
      <c r="J56" s="49" t="s">
        <v>21</v>
      </c>
      <c r="K56" s="13" t="s">
        <v>21</v>
      </c>
      <c r="L56" s="13" t="s">
        <v>21</v>
      </c>
      <c r="M56" s="13" t="s">
        <v>21</v>
      </c>
      <c r="N56" s="50" t="s">
        <v>21</v>
      </c>
      <c r="O56" s="50" t="s">
        <v>21</v>
      </c>
      <c r="P56" s="50" t="s">
        <v>21</v>
      </c>
      <c r="Q56" s="13" t="s">
        <v>21</v>
      </c>
      <c r="R56" s="13" t="s">
        <v>21</v>
      </c>
      <c r="S56" s="13" t="s">
        <v>21</v>
      </c>
      <c r="T56" s="61"/>
    </row>
    <row r="57" spans="1:20" ht="40.5" hidden="1" customHeight="1" x14ac:dyDescent="0.25">
      <c r="A57" s="62" t="s">
        <v>57</v>
      </c>
      <c r="B57" s="13" t="s">
        <v>21</v>
      </c>
      <c r="C57" s="13" t="s">
        <v>21</v>
      </c>
      <c r="D57" s="13" t="s">
        <v>21</v>
      </c>
      <c r="E57" s="13" t="s">
        <v>21</v>
      </c>
      <c r="F57" s="13" t="s">
        <v>21</v>
      </c>
      <c r="G57" s="13" t="s">
        <v>21</v>
      </c>
      <c r="H57" s="49" t="s">
        <v>21</v>
      </c>
      <c r="I57" s="49" t="s">
        <v>21</v>
      </c>
      <c r="J57" s="49" t="s">
        <v>21</v>
      </c>
      <c r="K57" s="13" t="s">
        <v>21</v>
      </c>
      <c r="L57" s="13" t="s">
        <v>21</v>
      </c>
      <c r="M57" s="13" t="s">
        <v>21</v>
      </c>
      <c r="N57" s="50" t="s">
        <v>21</v>
      </c>
      <c r="O57" s="50" t="s">
        <v>21</v>
      </c>
      <c r="P57" s="50" t="s">
        <v>21</v>
      </c>
      <c r="Q57" s="13" t="s">
        <v>21</v>
      </c>
      <c r="R57" s="13" t="s">
        <v>21</v>
      </c>
      <c r="S57" s="13" t="s">
        <v>21</v>
      </c>
      <c r="T57" s="61"/>
    </row>
    <row r="58" spans="1:20" hidden="1" x14ac:dyDescent="0.25">
      <c r="A58" s="66" t="s">
        <v>58</v>
      </c>
      <c r="B58" s="13">
        <v>7668.9110000000001</v>
      </c>
      <c r="C58" s="13">
        <v>6450</v>
      </c>
      <c r="D58" s="13">
        <v>1218.9110000000001</v>
      </c>
      <c r="E58" s="13">
        <v>8108</v>
      </c>
      <c r="F58" s="13">
        <v>7050</v>
      </c>
      <c r="G58" s="13">
        <v>1058</v>
      </c>
      <c r="H58" s="49">
        <v>94.584000000000003</v>
      </c>
      <c r="I58" s="49">
        <v>91.489000000000004</v>
      </c>
      <c r="J58" s="49">
        <v>115.209</v>
      </c>
      <c r="K58" s="13">
        <v>8447.7990000000009</v>
      </c>
      <c r="L58" s="13">
        <v>6998.8</v>
      </c>
      <c r="M58" s="13">
        <v>1448.999</v>
      </c>
      <c r="N58" s="50">
        <v>90.78</v>
      </c>
      <c r="O58" s="50">
        <v>92.159000000000006</v>
      </c>
      <c r="P58" s="50">
        <v>84.120999999999995</v>
      </c>
      <c r="Q58" s="13">
        <v>-778.88800000000003</v>
      </c>
      <c r="R58" s="13">
        <v>-548.79999999999995</v>
      </c>
      <c r="S58" s="13">
        <v>-230.08799999999999</v>
      </c>
      <c r="T58" s="61"/>
    </row>
    <row r="59" spans="1:20" x14ac:dyDescent="0.25">
      <c r="A59" s="46" t="s">
        <v>60</v>
      </c>
      <c r="B59" s="47">
        <f>C59+D59</f>
        <v>1066644.0220000001</v>
      </c>
      <c r="C59" s="47">
        <v>1022497.802</v>
      </c>
      <c r="D59" s="47">
        <f>D25</f>
        <v>44146.22</v>
      </c>
      <c r="E59" s="47">
        <f>F59+G59</f>
        <v>4275668.8059999999</v>
      </c>
      <c r="F59" s="47">
        <v>4102074</v>
      </c>
      <c r="G59" s="47">
        <f>G25</f>
        <v>173594.80600000001</v>
      </c>
      <c r="H59" s="49">
        <f>B59*100/E59</f>
        <v>24.946834528043663</v>
      </c>
      <c r="I59" s="49">
        <f t="shared" ref="I59:J59" si="3">C59*100/F59</f>
        <v>24.9263616892333</v>
      </c>
      <c r="J59" s="49">
        <f t="shared" si="3"/>
        <v>25.430611097891948</v>
      </c>
      <c r="K59" s="47">
        <f>L59+M59</f>
        <v>1261624.9350000001</v>
      </c>
      <c r="L59" s="47">
        <v>1206593.068</v>
      </c>
      <c r="M59" s="47">
        <f>M25</f>
        <v>55031.866999999998</v>
      </c>
      <c r="N59" s="50">
        <f>B59*100/K59</f>
        <v>84.545255282228553</v>
      </c>
      <c r="O59" s="50">
        <f t="shared" ref="O59:P59" si="4">C59*100/L59</f>
        <v>84.742555640142299</v>
      </c>
      <c r="P59" s="50">
        <f t="shared" si="4"/>
        <v>80.219375439325006</v>
      </c>
      <c r="Q59" s="47">
        <f>B59-K59</f>
        <v>-194980.91299999994</v>
      </c>
      <c r="R59" s="47">
        <f t="shared" ref="R59:S59" si="5">C59-L59</f>
        <v>-184095.26599999995</v>
      </c>
      <c r="S59" s="47">
        <f t="shared" si="5"/>
        <v>-10885.646999999997</v>
      </c>
      <c r="T59" s="61"/>
    </row>
  </sheetData>
  <mergeCells count="27">
    <mergeCell ref="B15:B16"/>
    <mergeCell ref="C15:D15"/>
    <mergeCell ref="E15:E16"/>
    <mergeCell ref="F15:G15"/>
    <mergeCell ref="H15:H16"/>
    <mergeCell ref="A7:S7"/>
    <mergeCell ref="B8:S8"/>
    <mergeCell ref="E9:G9"/>
    <mergeCell ref="B13:D14"/>
    <mergeCell ref="E13:G14"/>
    <mergeCell ref="H13:J14"/>
    <mergeCell ref="K13:M14"/>
    <mergeCell ref="N13:P14"/>
    <mergeCell ref="Q13:S14"/>
    <mergeCell ref="R1:S1"/>
    <mergeCell ref="R2:S2"/>
    <mergeCell ref="R3:S3"/>
    <mergeCell ref="A5:S5"/>
    <mergeCell ref="A6:S6"/>
    <mergeCell ref="A13:A16"/>
    <mergeCell ref="Q15:Q16"/>
    <mergeCell ref="R15:S15"/>
    <mergeCell ref="I15:J15"/>
    <mergeCell ref="K15:K16"/>
    <mergeCell ref="L15:M15"/>
    <mergeCell ref="N15:N16"/>
    <mergeCell ref="O15:P15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126719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397CC3B-528E-4AD3-84F6-76F6B2D76E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2024-05-16T05:19:44Z</cp:lastPrinted>
  <dcterms:created xsi:type="dcterms:W3CDTF">2024-05-16T05:02:06Z</dcterms:created>
  <dcterms:modified xsi:type="dcterms:W3CDTF">2024-05-16T05:19:51Z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